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y\Dropbox\Hank and Nettie\USDF\Financials\"/>
    </mc:Choice>
  </mc:AlternateContent>
  <bookViews>
    <workbookView xWindow="0" yWindow="0" windowWidth="28800" windowHeight="11364" activeTab="6"/>
  </bookViews>
  <sheets>
    <sheet name="Complete 5 Yr Inc Statement" sheetId="3" r:id="rId1"/>
    <sheet name="5 Yrs Inc St without FEI JR YR" sheetId="4" r:id="rId2"/>
    <sheet name="Balance Sheet 5 yr comparison" sheetId="5" r:id="rId3"/>
    <sheet name="Worksheet" sheetId="1" state="hidden" r:id="rId4"/>
    <sheet name=" FEI JR YR Income St" sheetId="6" r:id="rId5"/>
    <sheet name="FEI JR YR Bal Sh" sheetId="8" r:id="rId6"/>
    <sheet name="Sheet1" sheetId="9" r:id="rId7"/>
  </sheets>
  <calcPr calcId="171027"/>
</workbook>
</file>

<file path=xl/calcChain.xml><?xml version="1.0" encoding="utf-8"?>
<calcChain xmlns="http://schemas.openxmlformats.org/spreadsheetml/2006/main">
  <c r="F16" i="8" l="1"/>
  <c r="F13" i="8"/>
  <c r="F8" i="8"/>
  <c r="F9" i="8" s="1"/>
  <c r="F10" i="8" s="1"/>
  <c r="N10" i="6"/>
  <c r="N7" i="6"/>
  <c r="N11" i="6" s="1"/>
  <c r="O10" i="6"/>
  <c r="P10" i="6" s="1"/>
  <c r="P9" i="6"/>
  <c r="P8" i="6"/>
  <c r="O7" i="6"/>
  <c r="P7" i="6" s="1"/>
  <c r="P6" i="6"/>
  <c r="F23" i="5"/>
  <c r="F16" i="5"/>
  <c r="O25" i="4"/>
  <c r="N25" i="4"/>
  <c r="P24" i="4"/>
  <c r="P23" i="4"/>
  <c r="P22" i="4"/>
  <c r="P21" i="4"/>
  <c r="P20" i="4"/>
  <c r="P19" i="4"/>
  <c r="P25" i="4" s="1"/>
  <c r="P18" i="4"/>
  <c r="P17" i="4"/>
  <c r="O15" i="4"/>
  <c r="N15" i="4"/>
  <c r="P14" i="4"/>
  <c r="P13" i="4"/>
  <c r="P11" i="4"/>
  <c r="P10" i="4"/>
  <c r="P9" i="4"/>
  <c r="P8" i="4"/>
  <c r="P15" i="4" s="1"/>
  <c r="P15" i="3"/>
  <c r="P26" i="3"/>
  <c r="P25" i="3"/>
  <c r="P24" i="3"/>
  <c r="P23" i="3"/>
  <c r="P22" i="3"/>
  <c r="P21" i="3"/>
  <c r="P20" i="3"/>
  <c r="P19" i="3"/>
  <c r="P17" i="3"/>
  <c r="P18" i="3"/>
  <c r="P14" i="3"/>
  <c r="P13" i="3"/>
  <c r="P11" i="3"/>
  <c r="P10" i="3"/>
  <c r="P9" i="3"/>
  <c r="P8" i="3"/>
  <c r="O25" i="3"/>
  <c r="O15" i="3"/>
  <c r="N25" i="3"/>
  <c r="N15" i="3"/>
  <c r="N26" i="3" s="1"/>
  <c r="F15" i="8" l="1"/>
  <c r="O11" i="6"/>
  <c r="P11" i="6" s="1"/>
  <c r="O26" i="4"/>
  <c r="P26" i="4" s="1"/>
  <c r="N26" i="4"/>
  <c r="O26" i="3"/>
  <c r="D9" i="8"/>
  <c r="D10" i="8" s="1"/>
  <c r="D13" i="8" s="1"/>
  <c r="D15" i="8" s="1"/>
  <c r="E8" i="8"/>
  <c r="E9" i="8" s="1"/>
  <c r="E10" i="8" s="1"/>
  <c r="E13" i="8" s="1"/>
  <c r="E15" i="8" s="1"/>
  <c r="D8" i="8"/>
  <c r="C8" i="8"/>
  <c r="C9" i="8" s="1"/>
  <c r="C10" i="8" s="1"/>
  <c r="C13" i="8" s="1"/>
  <c r="C15" i="8" s="1"/>
  <c r="B8" i="8"/>
  <c r="B9" i="8" s="1"/>
  <c r="B10" i="8" s="1"/>
  <c r="B13" i="8" s="1"/>
  <c r="B15" i="8" s="1"/>
  <c r="K10" i="6"/>
  <c r="L10" i="6" s="1"/>
  <c r="J10" i="6"/>
  <c r="G10" i="6"/>
  <c r="F10" i="6"/>
  <c r="C10" i="6"/>
  <c r="B10" i="6"/>
  <c r="L9" i="6"/>
  <c r="H9" i="6"/>
  <c r="D9" i="6"/>
  <c r="L8" i="6"/>
  <c r="H8" i="6"/>
  <c r="K7" i="6"/>
  <c r="J7" i="6"/>
  <c r="J11" i="6" s="1"/>
  <c r="G7" i="6"/>
  <c r="F7" i="6"/>
  <c r="C7" i="6"/>
  <c r="B7" i="6"/>
  <c r="L6" i="6"/>
  <c r="H6" i="6"/>
  <c r="D6" i="6"/>
  <c r="L24" i="3"/>
  <c r="L7" i="3"/>
  <c r="L8" i="3"/>
  <c r="L9" i="3"/>
  <c r="L10" i="3"/>
  <c r="L11" i="3"/>
  <c r="L12" i="3"/>
  <c r="L13" i="3"/>
  <c r="L14" i="3"/>
  <c r="L16" i="3"/>
  <c r="L17" i="3"/>
  <c r="L18" i="3"/>
  <c r="L19" i="3"/>
  <c r="L20" i="3"/>
  <c r="L21" i="3"/>
  <c r="L22" i="3"/>
  <c r="L23" i="3"/>
  <c r="L6" i="3"/>
  <c r="K25" i="3"/>
  <c r="L25" i="3" s="1"/>
  <c r="K15" i="3"/>
  <c r="K26" i="3" s="1"/>
  <c r="L26" i="3" s="1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7" i="4"/>
  <c r="L6" i="4"/>
  <c r="K25" i="4"/>
  <c r="K26" i="4" s="1"/>
  <c r="K15" i="4"/>
  <c r="E23" i="5"/>
  <c r="E16" i="5"/>
  <c r="J25" i="4"/>
  <c r="L25" i="4" s="1"/>
  <c r="J15" i="4"/>
  <c r="J25" i="3"/>
  <c r="J15" i="3"/>
  <c r="J26" i="3" s="1"/>
  <c r="K11" i="6" l="1"/>
  <c r="L11" i="6" s="1"/>
  <c r="L15" i="3"/>
  <c r="C11" i="6"/>
  <c r="H10" i="6"/>
  <c r="D7" i="6"/>
  <c r="D10" i="6"/>
  <c r="F11" i="6"/>
  <c r="B11" i="6"/>
  <c r="G11" i="6"/>
  <c r="L7" i="6"/>
  <c r="H7" i="6"/>
  <c r="J26" i="4"/>
  <c r="L26" i="4" s="1"/>
  <c r="B16" i="5"/>
  <c r="C16" i="5"/>
  <c r="D23" i="5"/>
  <c r="D16" i="5"/>
  <c r="G25" i="4"/>
  <c r="F25" i="4"/>
  <c r="C25" i="4"/>
  <c r="B25" i="4"/>
  <c r="H24" i="4"/>
  <c r="D24" i="4"/>
  <c r="H23" i="4"/>
  <c r="D23" i="4"/>
  <c r="H22" i="4"/>
  <c r="D22" i="4"/>
  <c r="H21" i="4"/>
  <c r="D21" i="4"/>
  <c r="H20" i="4"/>
  <c r="D20" i="4"/>
  <c r="H19" i="4"/>
  <c r="D19" i="4"/>
  <c r="H18" i="4"/>
  <c r="G15" i="4"/>
  <c r="F15" i="4"/>
  <c r="C15" i="4"/>
  <c r="B15" i="4"/>
  <c r="H14" i="4"/>
  <c r="D14" i="4"/>
  <c r="H13" i="4"/>
  <c r="D13" i="4"/>
  <c r="H12" i="4"/>
  <c r="D12" i="4"/>
  <c r="H11" i="4"/>
  <c r="D11" i="4"/>
  <c r="H10" i="4"/>
  <c r="D10" i="4"/>
  <c r="H9" i="4"/>
  <c r="D9" i="4"/>
  <c r="H8" i="4"/>
  <c r="D8" i="4"/>
  <c r="H7" i="4"/>
  <c r="D7" i="4"/>
  <c r="H6" i="4"/>
  <c r="D6" i="4"/>
  <c r="H7" i="3"/>
  <c r="H8" i="3"/>
  <c r="H9" i="3"/>
  <c r="H10" i="3"/>
  <c r="H11" i="3"/>
  <c r="H12" i="3"/>
  <c r="H13" i="3"/>
  <c r="H14" i="3"/>
  <c r="H16" i="3"/>
  <c r="H18" i="3"/>
  <c r="H19" i="3"/>
  <c r="H20" i="3"/>
  <c r="H21" i="3"/>
  <c r="H22" i="3"/>
  <c r="H23" i="3"/>
  <c r="H24" i="3"/>
  <c r="H6" i="3"/>
  <c r="F25" i="3"/>
  <c r="F15" i="3"/>
  <c r="D19" i="3"/>
  <c r="D20" i="3"/>
  <c r="D21" i="3"/>
  <c r="D22" i="3"/>
  <c r="D23" i="3"/>
  <c r="D24" i="3"/>
  <c r="D10" i="3"/>
  <c r="D11" i="3"/>
  <c r="D12" i="3"/>
  <c r="D13" i="3"/>
  <c r="D14" i="3"/>
  <c r="D6" i="3"/>
  <c r="D7" i="3"/>
  <c r="D8" i="3"/>
  <c r="D9" i="3"/>
  <c r="G25" i="3"/>
  <c r="H25" i="3" s="1"/>
  <c r="C25" i="3"/>
  <c r="D25" i="3" s="1"/>
  <c r="B25" i="3"/>
  <c r="G15" i="3"/>
  <c r="G26" i="3" s="1"/>
  <c r="C15" i="3"/>
  <c r="B15" i="3"/>
  <c r="B26" i="3" s="1"/>
  <c r="D23" i="1"/>
  <c r="C23" i="1"/>
  <c r="B23" i="1"/>
  <c r="D14" i="1"/>
  <c r="C14" i="1"/>
  <c r="B14" i="1"/>
  <c r="B24" i="1" s="1"/>
  <c r="F26" i="3" l="1"/>
  <c r="H26" i="3" s="1"/>
  <c r="D11" i="6"/>
  <c r="H11" i="6"/>
  <c r="D15" i="3"/>
  <c r="H15" i="3"/>
  <c r="C26" i="4"/>
  <c r="H25" i="4"/>
  <c r="F26" i="4"/>
  <c r="D25" i="4"/>
  <c r="B26" i="4"/>
  <c r="D26" i="4" s="1"/>
  <c r="H15" i="4"/>
  <c r="G26" i="4"/>
  <c r="D15" i="4"/>
  <c r="C26" i="3"/>
  <c r="D26" i="3" s="1"/>
  <c r="D24" i="1"/>
  <c r="C24" i="1"/>
  <c r="H26" i="4" l="1"/>
</calcChain>
</file>

<file path=xl/sharedStrings.xml><?xml version="1.0" encoding="utf-8"?>
<sst xmlns="http://schemas.openxmlformats.org/spreadsheetml/2006/main" count="333" uniqueCount="53">
  <si>
    <t>Income</t>
  </si>
  <si>
    <t>Omnibus</t>
  </si>
  <si>
    <t>Expense</t>
  </si>
  <si>
    <t>General</t>
  </si>
  <si>
    <t>Youth</t>
  </si>
  <si>
    <t xml:space="preserve"> </t>
  </si>
  <si>
    <t>Regional Website</t>
  </si>
  <si>
    <t>FEI JR YR</t>
  </si>
  <si>
    <t>Education</t>
  </si>
  <si>
    <t>Grants</t>
  </si>
  <si>
    <t>Interest</t>
  </si>
  <si>
    <t>Net Income</t>
  </si>
  <si>
    <t>Total  Expense</t>
  </si>
  <si>
    <t>Total Income</t>
  </si>
  <si>
    <t>Bee Pape Scholarship Fund</t>
  </si>
  <si>
    <r>
      <t xml:space="preserve">Change                            </t>
    </r>
    <r>
      <rPr>
        <sz val="9"/>
        <color theme="1"/>
        <rFont val="Calibri"/>
        <family val="2"/>
        <scheme val="minor"/>
      </rPr>
      <t>(</t>
    </r>
    <r>
      <rPr>
        <sz val="9"/>
        <color rgb="FFFF0000"/>
        <rFont val="Calibri"/>
        <family val="2"/>
        <scheme val="minor"/>
      </rPr>
      <t>Red=Decrease</t>
    </r>
    <r>
      <rPr>
        <sz val="9"/>
        <color theme="1"/>
        <rFont val="Calibri"/>
        <family val="2"/>
        <scheme val="minor"/>
      </rPr>
      <t>, Black=Increase)</t>
    </r>
  </si>
  <si>
    <t>Region 9</t>
  </si>
  <si>
    <t>Multi-Year Income and Expense Comparison Without FEI JR YR</t>
  </si>
  <si>
    <t>Multi-Year Income and Expense Comparison With FEI JR YR</t>
  </si>
  <si>
    <t>Balance Sheet</t>
  </si>
  <si>
    <t>Checking/Savings</t>
  </si>
  <si>
    <t>Assets</t>
  </si>
  <si>
    <t>Emergency fund</t>
  </si>
  <si>
    <t>GMO Travel Grant</t>
  </si>
  <si>
    <t xml:space="preserve">Youth </t>
  </si>
  <si>
    <t xml:space="preserve">FEI JR YR </t>
  </si>
  <si>
    <t>Total Checking/Savings</t>
  </si>
  <si>
    <t>Total Current Assets</t>
  </si>
  <si>
    <t>Total Assets</t>
  </si>
  <si>
    <t>Liabilities and Equities</t>
  </si>
  <si>
    <t>Equity</t>
  </si>
  <si>
    <t>Retained Earnings</t>
  </si>
  <si>
    <t>Total Equity</t>
  </si>
  <si>
    <t>Total Liabilities and Equity</t>
  </si>
  <si>
    <t>Adult Amateur Fund</t>
  </si>
  <si>
    <t>USDF Region 9</t>
  </si>
  <si>
    <t>Multi-Year Income and Expense Comparison  FEI JR YR</t>
  </si>
  <si>
    <r>
      <t>Change                            (</t>
    </r>
    <r>
      <rPr>
        <sz val="9"/>
        <color rgb="FFFF0000"/>
        <rFont val="Calibri"/>
        <family val="2"/>
        <scheme val="minor"/>
      </rPr>
      <t>Red=Decrease</t>
    </r>
    <r>
      <rPr>
        <sz val="9"/>
        <color theme="1"/>
        <rFont val="Calibri"/>
        <family val="2"/>
        <scheme val="minor"/>
      </rPr>
      <t>, Black=Increase)</t>
    </r>
  </si>
  <si>
    <t>Comments</t>
  </si>
  <si>
    <t>Comparison of 2013/2014/2015/2016/2017</t>
  </si>
  <si>
    <t>FEI JR YR Balance Sheets for 2013, 2014, 2015, 2016, 2017</t>
  </si>
  <si>
    <t>Balance Sheets for 2013, 2014, 2015, 2016, 2017</t>
  </si>
  <si>
    <t>Summary</t>
  </si>
  <si>
    <t>Omnibus Expense was $1,992.08, which was $1,46.40 less than last year, when we charged two years of expenses.</t>
  </si>
  <si>
    <t>The Omnibus asset account on the Balance Sheet increased to $37,155.69.  We did move some money out of Omnibus to cover General and Education expenses, but the account still increased.</t>
  </si>
  <si>
    <t>Travel expenses were basically flat with a decrease of $20.65 in FY17 from the previous year.</t>
  </si>
  <si>
    <t>T-Shirts generated $1,430 with a cost of $500.48, which left a profit of $625.</t>
  </si>
  <si>
    <t>FEI JR/YR raised $19,739.54, which was an increase of $1,110.59 over the previous year.</t>
  </si>
  <si>
    <t>FEI JR/YR expenses totaled $23,557.59, a decrease of $544.02 from the previous year.</t>
  </si>
  <si>
    <t xml:space="preserve">FEI JR/YR spend for FY17 was $3,818.05 over the amount of money they raised in FY17.   The additional funds are taken from the FEI JR/YR Balance Sheet account.  The account balance is $10,073. </t>
  </si>
  <si>
    <t xml:space="preserve">Omnibus Income was $9,817 for FY17,which is a decrease of $448 over FY16. </t>
  </si>
  <si>
    <t>Omnibus net income was $9,817.00 compared to a net income of $6,810 last year.</t>
  </si>
  <si>
    <t>We will move 5% of the Omnibus Income to the Emergeny Fund - $490.85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</si>
</sst>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2" xfId="0" applyBorder="1"/>
    <xf numFmtId="164" fontId="0" fillId="0" borderId="0" xfId="0" applyNumberFormat="1"/>
    <xf numFmtId="164" fontId="0" fillId="0" borderId="2" xfId="0" applyNumberFormat="1" applyBorder="1"/>
    <xf numFmtId="0" fontId="0" fillId="0" borderId="0" xfId="0" applyNumberFormat="1"/>
    <xf numFmtId="164" fontId="6" fillId="0" borderId="2" xfId="0" applyNumberFormat="1" applyFont="1" applyBorder="1"/>
    <xf numFmtId="6" fontId="0" fillId="0" borderId="0" xfId="0" applyNumberFormat="1"/>
    <xf numFmtId="6" fontId="0" fillId="0" borderId="2" xfId="0" applyNumberFormat="1" applyBorder="1"/>
    <xf numFmtId="0" fontId="0" fillId="0" borderId="2" xfId="0" applyNumberFormat="1" applyBorder="1"/>
    <xf numFmtId="6" fontId="0" fillId="0" borderId="2" xfId="0" applyNumberFormat="1" applyBorder="1" applyAlignment="1">
      <alignment wrapText="1"/>
    </xf>
    <xf numFmtId="0" fontId="5" fillId="0" borderId="2" xfId="0" applyFont="1" applyBorder="1"/>
    <xf numFmtId="0" fontId="7" fillId="0" borderId="2" xfId="0" applyFont="1" applyBorder="1"/>
    <xf numFmtId="0" fontId="6" fillId="0" borderId="2" xfId="0" applyFont="1" applyBorder="1"/>
    <xf numFmtId="0" fontId="9" fillId="0" borderId="2" xfId="0" applyFont="1" applyBorder="1"/>
    <xf numFmtId="6" fontId="0" fillId="2" borderId="2" xfId="0" applyNumberFormat="1" applyFill="1" applyBorder="1" applyAlignment="1">
      <alignment wrapText="1"/>
    </xf>
    <xf numFmtId="6" fontId="6" fillId="0" borderId="2" xfId="0" applyNumberFormat="1" applyFont="1" applyBorder="1"/>
    <xf numFmtId="164" fontId="6" fillId="0" borderId="0" xfId="0" applyNumberFormat="1" applyFont="1"/>
    <xf numFmtId="14" fontId="0" fillId="0" borderId="2" xfId="0" applyNumberFormat="1" applyBorder="1"/>
    <xf numFmtId="0" fontId="5" fillId="0" borderId="0" xfId="0" applyFont="1"/>
    <xf numFmtId="0" fontId="0" fillId="2" borderId="2" xfId="0" applyFill="1" applyBorder="1"/>
    <xf numFmtId="164" fontId="0" fillId="2" borderId="2" xfId="0" applyNumberFormat="1" applyFill="1" applyBorder="1"/>
    <xf numFmtId="0" fontId="5" fillId="2" borderId="2" xfId="0" applyFont="1" applyFill="1" applyBorder="1"/>
    <xf numFmtId="164" fontId="6" fillId="2" borderId="2" xfId="0" applyNumberFormat="1" applyFont="1" applyFill="1" applyBorder="1"/>
    <xf numFmtId="14" fontId="0" fillId="0" borderId="5" xfId="0" applyNumberFormat="1" applyBorder="1"/>
    <xf numFmtId="164" fontId="4" fillId="0" borderId="2" xfId="0" applyNumberFormat="1" applyFont="1" applyFill="1" applyBorder="1"/>
    <xf numFmtId="6" fontId="4" fillId="0" borderId="2" xfId="0" applyNumberFormat="1" applyFont="1" applyFill="1" applyBorder="1"/>
    <xf numFmtId="164" fontId="7" fillId="0" borderId="2" xfId="0" applyNumberFormat="1" applyFont="1" applyBorder="1"/>
    <xf numFmtId="6" fontId="0" fillId="0" borderId="2" xfId="0" applyNumberFormat="1" applyFill="1" applyBorder="1"/>
    <xf numFmtId="0" fontId="7" fillId="0" borderId="0" xfId="0" applyFont="1"/>
    <xf numFmtId="6" fontId="7" fillId="0" borderId="0" xfId="0" applyNumberFormat="1" applyFont="1"/>
    <xf numFmtId="6" fontId="7" fillId="0" borderId="2" xfId="0" applyNumberFormat="1" applyFont="1" applyBorder="1" applyAlignment="1">
      <alignment wrapText="1"/>
    </xf>
    <xf numFmtId="6" fontId="7" fillId="0" borderId="2" xfId="0" applyNumberFormat="1" applyFont="1" applyBorder="1"/>
    <xf numFmtId="6" fontId="7" fillId="0" borderId="2" xfId="0" applyNumberFormat="1" applyFont="1" applyFill="1" applyBorder="1"/>
    <xf numFmtId="164" fontId="7" fillId="2" borderId="2" xfId="0" applyNumberFormat="1" applyFont="1" applyFill="1" applyBorder="1"/>
    <xf numFmtId="164" fontId="7" fillId="0" borderId="0" xfId="0" applyNumberFormat="1" applyFont="1"/>
    <xf numFmtId="164" fontId="4" fillId="0" borderId="2" xfId="0" applyNumberFormat="1" applyFont="1" applyBorder="1"/>
    <xf numFmtId="6" fontId="7" fillId="2" borderId="2" xfId="0" applyNumberFormat="1" applyFont="1" applyFill="1" applyBorder="1"/>
    <xf numFmtId="14" fontId="0" fillId="0" borderId="6" xfId="0" applyNumberFormat="1" applyBorder="1"/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0" fillId="0" borderId="6" xfId="0" applyBorder="1"/>
    <xf numFmtId="164" fontId="0" fillId="0" borderId="6" xfId="0" applyNumberFormat="1" applyBorder="1"/>
    <xf numFmtId="6" fontId="0" fillId="2" borderId="2" xfId="0" applyNumberFormat="1" applyFill="1" applyBorder="1"/>
    <xf numFmtId="164" fontId="3" fillId="0" borderId="2" xfId="0" applyNumberFormat="1" applyFont="1" applyBorder="1"/>
    <xf numFmtId="40" fontId="0" fillId="0" borderId="0" xfId="0" applyNumberFormat="1"/>
    <xf numFmtId="40" fontId="0" fillId="0" borderId="2" xfId="0" applyNumberFormat="1" applyBorder="1"/>
    <xf numFmtId="40" fontId="0" fillId="0" borderId="2" xfId="0" applyNumberFormat="1" applyFill="1" applyBorder="1"/>
    <xf numFmtId="40" fontId="0" fillId="2" borderId="2" xfId="0" applyNumberFormat="1" applyFill="1" applyBorder="1"/>
    <xf numFmtId="8" fontId="0" fillId="0" borderId="0" xfId="0" applyNumberFormat="1"/>
    <xf numFmtId="165" fontId="0" fillId="0" borderId="2" xfId="0" applyNumberFormat="1" applyBorder="1"/>
    <xf numFmtId="8" fontId="0" fillId="0" borderId="2" xfId="0" applyNumberFormat="1" applyBorder="1"/>
    <xf numFmtId="8" fontId="0" fillId="2" borderId="2" xfId="0" applyNumberFormat="1" applyFill="1" applyBorder="1"/>
    <xf numFmtId="6" fontId="0" fillId="3" borderId="2" xfId="0" applyNumberFormat="1" applyFill="1" applyBorder="1" applyAlignment="1">
      <alignment wrapText="1"/>
    </xf>
    <xf numFmtId="40" fontId="2" fillId="0" borderId="2" xfId="0" applyNumberFormat="1" applyFont="1" applyFill="1" applyBorder="1"/>
    <xf numFmtId="40" fontId="7" fillId="0" borderId="0" xfId="0" applyNumberFormat="1" applyFont="1"/>
    <xf numFmtId="40" fontId="7" fillId="0" borderId="2" xfId="0" applyNumberFormat="1" applyFont="1" applyBorder="1"/>
    <xf numFmtId="40" fontId="7" fillId="0" borderId="2" xfId="0" applyNumberFormat="1" applyFont="1" applyBorder="1" applyAlignment="1">
      <alignment wrapText="1"/>
    </xf>
    <xf numFmtId="40" fontId="7" fillId="0" borderId="2" xfId="0" applyNumberFormat="1" applyFont="1" applyFill="1" applyBorder="1"/>
    <xf numFmtId="40" fontId="7" fillId="2" borderId="2" xfId="0" applyNumberFormat="1" applyFont="1" applyFill="1" applyBorder="1"/>
    <xf numFmtId="40" fontId="7" fillId="3" borderId="2" xfId="0" applyNumberFormat="1" applyFont="1" applyFill="1" applyBorder="1"/>
    <xf numFmtId="0" fontId="9" fillId="2" borderId="2" xfId="0" applyFont="1" applyFill="1" applyBorder="1"/>
    <xf numFmtId="0" fontId="5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2" xfId="0" applyFill="1" applyBorder="1" applyAlignment="1">
      <alignment horizontal="center"/>
    </xf>
    <xf numFmtId="0" fontId="0" fillId="2" borderId="2" xfId="0" applyNumberFormat="1" applyFill="1" applyBorder="1" applyAlignment="1">
      <alignment horizontal="center"/>
    </xf>
    <xf numFmtId="0" fontId="2" fillId="0" borderId="0" xfId="0" applyFont="1"/>
    <xf numFmtId="0" fontId="12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opLeftCell="C1" zoomScale="86" zoomScaleNormal="86" workbookViewId="0">
      <selection activeCell="N13" sqref="N13"/>
    </sheetView>
  </sheetViews>
  <sheetFormatPr defaultRowHeight="14.4" x14ac:dyDescent="0.3"/>
  <cols>
    <col min="1" max="1" width="17.5546875" customWidth="1"/>
    <col min="2" max="2" width="10.44140625" style="2" customWidth="1"/>
    <col min="3" max="3" width="9.88671875" style="2" bestFit="1" customWidth="1"/>
    <col min="4" max="4" width="12.5546875" style="6" customWidth="1"/>
    <col min="5" max="5" width="21.44140625" style="6" customWidth="1"/>
    <col min="6" max="6" width="9.109375" style="2" customWidth="1"/>
    <col min="7" max="7" width="9.33203125" style="2" customWidth="1"/>
    <col min="8" max="8" width="12.44140625" style="6" customWidth="1"/>
    <col min="9" max="9" width="20.88671875" style="6" customWidth="1"/>
    <col min="10" max="10" width="8.6640625" customWidth="1"/>
    <col min="11" max="11" width="8.5546875" customWidth="1"/>
    <col min="12" max="12" width="12.44140625" style="6" customWidth="1"/>
    <col min="13" max="13" width="19.6640625" customWidth="1"/>
    <col min="14" max="14" width="9" customWidth="1"/>
    <col min="15" max="15" width="9.77734375" style="44" customWidth="1"/>
    <col min="16" max="16" width="12" customWidth="1"/>
  </cols>
  <sheetData>
    <row r="1" spans="1:16" ht="15.6" customHeight="1" x14ac:dyDescent="0.3">
      <c r="A1" s="69" t="s">
        <v>16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15.6" customHeight="1" x14ac:dyDescent="0.3">
      <c r="A2" s="69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ht="15.6" customHeight="1" x14ac:dyDescent="0.3">
      <c r="A3" s="71" t="s">
        <v>39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42.6" customHeight="1" x14ac:dyDescent="0.3">
      <c r="A4" s="1"/>
      <c r="B4" s="8">
        <v>2013</v>
      </c>
      <c r="C4" s="8">
        <v>2014</v>
      </c>
      <c r="D4" s="9" t="s">
        <v>15</v>
      </c>
      <c r="E4" s="9"/>
      <c r="F4" s="8">
        <v>2014</v>
      </c>
      <c r="G4" s="8">
        <v>2015</v>
      </c>
      <c r="H4" s="9" t="s">
        <v>15</v>
      </c>
      <c r="I4" s="9"/>
      <c r="J4" s="1">
        <v>2015</v>
      </c>
      <c r="K4" s="1">
        <v>2016</v>
      </c>
      <c r="L4" s="9" t="s">
        <v>15</v>
      </c>
      <c r="M4" s="1"/>
      <c r="N4" s="1">
        <v>2016</v>
      </c>
      <c r="O4" s="8">
        <v>2017</v>
      </c>
      <c r="P4" s="9" t="s">
        <v>15</v>
      </c>
    </row>
    <row r="5" spans="1:16" x14ac:dyDescent="0.3">
      <c r="A5" s="1" t="s">
        <v>0</v>
      </c>
      <c r="B5" s="3" t="s">
        <v>5</v>
      </c>
      <c r="C5" s="3" t="s">
        <v>5</v>
      </c>
      <c r="D5" s="7" t="s">
        <v>5</v>
      </c>
      <c r="E5" s="1" t="s">
        <v>0</v>
      </c>
      <c r="F5" s="3" t="s">
        <v>5</v>
      </c>
      <c r="G5" s="3" t="s">
        <v>5</v>
      </c>
      <c r="H5" s="7"/>
      <c r="I5" s="40" t="s">
        <v>0</v>
      </c>
      <c r="J5" s="41" t="s">
        <v>5</v>
      </c>
      <c r="M5" s="1" t="s">
        <v>0</v>
      </c>
      <c r="N5" s="1"/>
      <c r="O5" s="45"/>
      <c r="P5" s="1"/>
    </row>
    <row r="6" spans="1:16" x14ac:dyDescent="0.3">
      <c r="A6" s="11" t="s">
        <v>14</v>
      </c>
      <c r="B6" s="3">
        <v>40</v>
      </c>
      <c r="C6" s="3"/>
      <c r="D6" s="7">
        <f t="shared" ref="D6:D26" si="0">+C6-B6</f>
        <v>-40</v>
      </c>
      <c r="E6" s="11" t="s">
        <v>14</v>
      </c>
      <c r="F6" s="3"/>
      <c r="G6" s="3"/>
      <c r="H6" s="7">
        <f>+G6-F6</f>
        <v>0</v>
      </c>
      <c r="I6" s="11" t="s">
        <v>14</v>
      </c>
      <c r="J6" s="3"/>
      <c r="K6" s="7">
        <v>0</v>
      </c>
      <c r="L6" s="7">
        <f>+K6-J6</f>
        <v>0</v>
      </c>
      <c r="M6" s="11" t="s">
        <v>14</v>
      </c>
      <c r="N6" s="7">
        <v>0</v>
      </c>
      <c r="O6" s="7">
        <v>0</v>
      </c>
      <c r="P6" s="27">
        <v>0</v>
      </c>
    </row>
    <row r="7" spans="1:16" x14ac:dyDescent="0.3">
      <c r="A7" s="11" t="s">
        <v>6</v>
      </c>
      <c r="B7" s="3">
        <v>125.8</v>
      </c>
      <c r="C7" s="3">
        <v>45</v>
      </c>
      <c r="D7" s="7">
        <f t="shared" si="0"/>
        <v>-80.8</v>
      </c>
      <c r="E7" s="11" t="s">
        <v>6</v>
      </c>
      <c r="F7" s="3">
        <v>45</v>
      </c>
      <c r="G7" s="3">
        <v>115</v>
      </c>
      <c r="H7" s="7">
        <f t="shared" ref="H7:H26" si="1">+G7-F7</f>
        <v>70</v>
      </c>
      <c r="I7" s="11" t="s">
        <v>6</v>
      </c>
      <c r="J7" s="3">
        <v>115</v>
      </c>
      <c r="K7" s="27">
        <v>0</v>
      </c>
      <c r="L7" s="7">
        <f t="shared" ref="L7:L26" si="2">+K7-J7</f>
        <v>-115</v>
      </c>
      <c r="M7" s="11" t="s">
        <v>6</v>
      </c>
      <c r="N7" s="27">
        <v>0</v>
      </c>
      <c r="O7" s="27">
        <v>0</v>
      </c>
      <c r="P7" s="27">
        <v>0</v>
      </c>
    </row>
    <row r="8" spans="1:16" x14ac:dyDescent="0.3">
      <c r="A8" s="11" t="s">
        <v>7</v>
      </c>
      <c r="B8" s="3">
        <v>20240</v>
      </c>
      <c r="C8" s="3">
        <v>35605.519999999997</v>
      </c>
      <c r="D8" s="7">
        <f t="shared" si="0"/>
        <v>15365.519999999997</v>
      </c>
      <c r="E8" s="11" t="s">
        <v>7</v>
      </c>
      <c r="F8" s="3">
        <v>35605.519999999997</v>
      </c>
      <c r="G8" s="3">
        <v>24803</v>
      </c>
      <c r="H8" s="7">
        <f t="shared" si="1"/>
        <v>-10802.519999999997</v>
      </c>
      <c r="I8" s="11" t="s">
        <v>7</v>
      </c>
      <c r="J8" s="3">
        <v>24803</v>
      </c>
      <c r="K8" s="27">
        <v>18628.95</v>
      </c>
      <c r="L8" s="7">
        <f t="shared" si="2"/>
        <v>-6174.0499999999993</v>
      </c>
      <c r="M8" s="11" t="s">
        <v>7</v>
      </c>
      <c r="N8" s="27">
        <v>18628.95</v>
      </c>
      <c r="O8" s="46">
        <v>19739.54</v>
      </c>
      <c r="P8" s="49">
        <f>+O8-N8</f>
        <v>1110.5900000000001</v>
      </c>
    </row>
    <row r="9" spans="1:16" x14ac:dyDescent="0.3">
      <c r="A9" s="11" t="s">
        <v>8</v>
      </c>
      <c r="B9" s="3">
        <v>750</v>
      </c>
      <c r="C9" s="3">
        <v>483</v>
      </c>
      <c r="D9" s="7">
        <f t="shared" si="0"/>
        <v>-267</v>
      </c>
      <c r="E9" s="11" t="s">
        <v>8</v>
      </c>
      <c r="F9" s="3">
        <v>483</v>
      </c>
      <c r="G9" s="3">
        <v>586</v>
      </c>
      <c r="H9" s="7">
        <f t="shared" si="1"/>
        <v>103</v>
      </c>
      <c r="I9" s="11" t="s">
        <v>8</v>
      </c>
      <c r="J9" s="3">
        <v>586</v>
      </c>
      <c r="K9" s="27">
        <v>600</v>
      </c>
      <c r="L9" s="7">
        <f t="shared" si="2"/>
        <v>14</v>
      </c>
      <c r="M9" s="11" t="s">
        <v>8</v>
      </c>
      <c r="N9" s="27">
        <v>600</v>
      </c>
      <c r="O9" s="46">
        <v>392</v>
      </c>
      <c r="P9" s="7">
        <f>+O9-N9</f>
        <v>-208</v>
      </c>
    </row>
    <row r="10" spans="1:16" x14ac:dyDescent="0.3">
      <c r="A10" s="11" t="s">
        <v>3</v>
      </c>
      <c r="B10" s="3">
        <v>1500</v>
      </c>
      <c r="C10" s="3">
        <v>853.5</v>
      </c>
      <c r="D10" s="7">
        <f t="shared" si="0"/>
        <v>-646.5</v>
      </c>
      <c r="E10" s="11" t="s">
        <v>3</v>
      </c>
      <c r="F10" s="3">
        <v>853.5</v>
      </c>
      <c r="G10" s="3">
        <v>1114.5</v>
      </c>
      <c r="H10" s="7">
        <f t="shared" si="1"/>
        <v>261</v>
      </c>
      <c r="I10" s="11" t="s">
        <v>3</v>
      </c>
      <c r="J10" s="3">
        <v>1114.5</v>
      </c>
      <c r="K10" s="27">
        <v>805</v>
      </c>
      <c r="L10" s="7">
        <f t="shared" si="2"/>
        <v>-309.5</v>
      </c>
      <c r="M10" s="11" t="s">
        <v>3</v>
      </c>
      <c r="N10" s="27">
        <v>805</v>
      </c>
      <c r="O10" s="46">
        <v>1430</v>
      </c>
      <c r="P10" s="7">
        <f>+O10-N10</f>
        <v>625</v>
      </c>
    </row>
    <row r="11" spans="1:16" x14ac:dyDescent="0.3">
      <c r="A11" s="11" t="s">
        <v>9</v>
      </c>
      <c r="B11" s="3">
        <v>60</v>
      </c>
      <c r="C11" s="3">
        <v>1500</v>
      </c>
      <c r="D11" s="7">
        <f t="shared" si="0"/>
        <v>1440</v>
      </c>
      <c r="E11" s="11" t="s">
        <v>9</v>
      </c>
      <c r="F11" s="3">
        <v>1500</v>
      </c>
      <c r="G11" s="3">
        <v>1500</v>
      </c>
      <c r="H11" s="7">
        <f t="shared" si="1"/>
        <v>0</v>
      </c>
      <c r="I11" s="11" t="s">
        <v>9</v>
      </c>
      <c r="J11" s="3">
        <v>1500</v>
      </c>
      <c r="K11" s="27">
        <v>1500</v>
      </c>
      <c r="L11" s="7">
        <f t="shared" si="2"/>
        <v>0</v>
      </c>
      <c r="M11" s="11" t="s">
        <v>9</v>
      </c>
      <c r="N11" s="27">
        <v>1500</v>
      </c>
      <c r="O11" s="46">
        <v>1500</v>
      </c>
      <c r="P11" s="7">
        <f>+O11-N11</f>
        <v>0</v>
      </c>
    </row>
    <row r="12" spans="1:16" x14ac:dyDescent="0.3">
      <c r="A12" s="11" t="s">
        <v>4</v>
      </c>
      <c r="B12" s="3">
        <v>9330</v>
      </c>
      <c r="C12" s="3">
        <v>20</v>
      </c>
      <c r="D12" s="7">
        <f t="shared" si="0"/>
        <v>-9310</v>
      </c>
      <c r="E12" s="11" t="s">
        <v>4</v>
      </c>
      <c r="F12" s="3">
        <v>20</v>
      </c>
      <c r="G12" s="3">
        <v>30</v>
      </c>
      <c r="H12" s="7">
        <f t="shared" si="1"/>
        <v>10</v>
      </c>
      <c r="I12" s="11" t="s">
        <v>4</v>
      </c>
      <c r="J12" s="3">
        <v>30</v>
      </c>
      <c r="K12" s="7"/>
      <c r="L12" s="7">
        <f t="shared" si="2"/>
        <v>-30</v>
      </c>
      <c r="M12" s="11" t="s">
        <v>4</v>
      </c>
      <c r="N12" s="7"/>
      <c r="O12" s="45"/>
      <c r="P12" s="1"/>
    </row>
    <row r="13" spans="1:16" x14ac:dyDescent="0.3">
      <c r="A13" s="11" t="s">
        <v>1</v>
      </c>
      <c r="B13" s="3">
        <v>75.45</v>
      </c>
      <c r="C13" s="3">
        <v>7500</v>
      </c>
      <c r="D13" s="7">
        <f t="shared" si="0"/>
        <v>7424.55</v>
      </c>
      <c r="E13" s="11" t="s">
        <v>1</v>
      </c>
      <c r="F13" s="3">
        <v>7500</v>
      </c>
      <c r="G13" s="3">
        <v>9335</v>
      </c>
      <c r="H13" s="7">
        <f t="shared" si="1"/>
        <v>1835</v>
      </c>
      <c r="I13" s="11" t="s">
        <v>1</v>
      </c>
      <c r="J13" s="3">
        <v>9335</v>
      </c>
      <c r="K13" s="27">
        <v>10265.49</v>
      </c>
      <c r="L13" s="7">
        <f t="shared" si="2"/>
        <v>930.48999999999978</v>
      </c>
      <c r="M13" s="11" t="s">
        <v>1</v>
      </c>
      <c r="N13" s="27">
        <v>10265.49</v>
      </c>
      <c r="O13" s="46">
        <v>9817</v>
      </c>
      <c r="P13" s="50">
        <f>+O13-N13</f>
        <v>-448.48999999999978</v>
      </c>
    </row>
    <row r="14" spans="1:16" x14ac:dyDescent="0.3">
      <c r="A14" s="11" t="s">
        <v>10</v>
      </c>
      <c r="B14" s="3"/>
      <c r="C14" s="3">
        <v>55.88</v>
      </c>
      <c r="D14" s="7">
        <f t="shared" si="0"/>
        <v>55.88</v>
      </c>
      <c r="E14" s="11" t="s">
        <v>10</v>
      </c>
      <c r="F14" s="3">
        <v>55.88</v>
      </c>
      <c r="G14" s="3">
        <v>36.42</v>
      </c>
      <c r="H14" s="7">
        <f t="shared" si="1"/>
        <v>-19.46</v>
      </c>
      <c r="I14" s="11" t="s">
        <v>10</v>
      </c>
      <c r="J14" s="3">
        <v>36.42</v>
      </c>
      <c r="K14" s="27">
        <v>103.63</v>
      </c>
      <c r="L14" s="7">
        <f t="shared" si="2"/>
        <v>67.209999999999994</v>
      </c>
      <c r="M14" s="11" t="s">
        <v>10</v>
      </c>
      <c r="N14" s="27">
        <v>103.63</v>
      </c>
      <c r="O14" s="46">
        <v>146.09</v>
      </c>
      <c r="P14" s="50">
        <f>+O14-N14</f>
        <v>42.460000000000008</v>
      </c>
    </row>
    <row r="15" spans="1:16" x14ac:dyDescent="0.3">
      <c r="A15" s="1" t="s">
        <v>13</v>
      </c>
      <c r="B15" s="3">
        <f>SUM(B6:B14)</f>
        <v>32121.25</v>
      </c>
      <c r="C15" s="3">
        <f>SUM(C6:C14)</f>
        <v>46062.899999999994</v>
      </c>
      <c r="D15" s="7">
        <f t="shared" si="0"/>
        <v>13941.649999999994</v>
      </c>
      <c r="E15" s="1" t="s">
        <v>13</v>
      </c>
      <c r="F15" s="3">
        <f>SUM(F6:F14)</f>
        <v>46062.899999999994</v>
      </c>
      <c r="G15" s="3">
        <f>SUM(G6:G14)</f>
        <v>37519.919999999998</v>
      </c>
      <c r="H15" s="7">
        <f t="shared" si="1"/>
        <v>-8542.9799999999959</v>
      </c>
      <c r="I15" s="1" t="s">
        <v>13</v>
      </c>
      <c r="J15" s="3">
        <f>SUM(J6:J14)</f>
        <v>37519.919999999998</v>
      </c>
      <c r="K15" s="7">
        <f>SUM(K6:K14)</f>
        <v>31903.070000000003</v>
      </c>
      <c r="L15" s="7">
        <f t="shared" si="2"/>
        <v>-5616.8499999999949</v>
      </c>
      <c r="M15" s="1" t="s">
        <v>13</v>
      </c>
      <c r="N15" s="7">
        <f>SUM(N6:N14)</f>
        <v>31903.070000000003</v>
      </c>
      <c r="O15" s="45">
        <f>SUM(O6:O14)</f>
        <v>33024.629999999997</v>
      </c>
      <c r="P15" s="50">
        <f>SUM(P6:P14)</f>
        <v>1121.5600000000004</v>
      </c>
    </row>
    <row r="16" spans="1:16" x14ac:dyDescent="0.3">
      <c r="A16" s="1" t="s">
        <v>2</v>
      </c>
      <c r="B16" s="3"/>
      <c r="C16" s="3"/>
      <c r="D16" s="7" t="s">
        <v>5</v>
      </c>
      <c r="E16" s="1" t="s">
        <v>2</v>
      </c>
      <c r="F16" s="3"/>
      <c r="G16" s="3"/>
      <c r="H16" s="7">
        <f t="shared" si="1"/>
        <v>0</v>
      </c>
      <c r="I16" s="1" t="s">
        <v>2</v>
      </c>
      <c r="J16" s="3"/>
      <c r="K16" s="7"/>
      <c r="L16" s="7">
        <f t="shared" si="2"/>
        <v>0</v>
      </c>
      <c r="M16" s="1" t="s">
        <v>2</v>
      </c>
      <c r="N16" s="7"/>
      <c r="O16" s="45"/>
      <c r="P16" s="50" t="s">
        <v>5</v>
      </c>
    </row>
    <row r="17" spans="1:16" x14ac:dyDescent="0.3">
      <c r="A17" s="11" t="s">
        <v>14</v>
      </c>
      <c r="B17" s="26">
        <v>0</v>
      </c>
      <c r="C17" s="3">
        <v>0</v>
      </c>
      <c r="D17" s="7">
        <v>0</v>
      </c>
      <c r="E17" s="11" t="s">
        <v>14</v>
      </c>
      <c r="F17" s="3">
        <v>0</v>
      </c>
      <c r="G17" s="3">
        <v>0</v>
      </c>
      <c r="H17" s="7">
        <v>0</v>
      </c>
      <c r="I17" s="11" t="s">
        <v>14</v>
      </c>
      <c r="J17" s="3">
        <v>0</v>
      </c>
      <c r="K17" s="7">
        <v>1195</v>
      </c>
      <c r="L17" s="7">
        <f t="shared" si="2"/>
        <v>1195</v>
      </c>
      <c r="M17" s="11" t="s">
        <v>14</v>
      </c>
      <c r="N17" s="7">
        <v>1195</v>
      </c>
      <c r="O17" s="45">
        <v>0</v>
      </c>
      <c r="P17" s="7">
        <f t="shared" ref="P17:P24" si="3">+O17-N17</f>
        <v>-1195</v>
      </c>
    </row>
    <row r="18" spans="1:16" x14ac:dyDescent="0.3">
      <c r="A18" s="11" t="s">
        <v>6</v>
      </c>
      <c r="B18" s="3">
        <v>595.4</v>
      </c>
      <c r="C18" s="3">
        <v>0</v>
      </c>
      <c r="D18" s="7">
        <v>0</v>
      </c>
      <c r="E18" s="11" t="s">
        <v>6</v>
      </c>
      <c r="F18" s="3">
        <v>0</v>
      </c>
      <c r="G18" s="3">
        <v>95.4</v>
      </c>
      <c r="H18" s="7">
        <f t="shared" si="1"/>
        <v>95.4</v>
      </c>
      <c r="I18" s="11" t="s">
        <v>6</v>
      </c>
      <c r="J18" s="3">
        <v>95.4</v>
      </c>
      <c r="K18" s="7">
        <v>95.4</v>
      </c>
      <c r="L18" s="7">
        <f t="shared" si="2"/>
        <v>0</v>
      </c>
      <c r="M18" s="11" t="s">
        <v>6</v>
      </c>
      <c r="N18" s="7">
        <v>95.4</v>
      </c>
      <c r="O18" s="45">
        <v>595.4</v>
      </c>
      <c r="P18" s="7">
        <f t="shared" si="3"/>
        <v>500</v>
      </c>
    </row>
    <row r="19" spans="1:16" x14ac:dyDescent="0.3">
      <c r="A19" s="11" t="s">
        <v>7</v>
      </c>
      <c r="B19" s="3">
        <v>14208.01</v>
      </c>
      <c r="C19" s="3">
        <v>27166.89</v>
      </c>
      <c r="D19" s="7">
        <f t="shared" si="0"/>
        <v>12958.88</v>
      </c>
      <c r="E19" s="11" t="s">
        <v>7</v>
      </c>
      <c r="F19" s="3">
        <v>27166.89</v>
      </c>
      <c r="G19" s="3">
        <v>27072.36</v>
      </c>
      <c r="H19" s="7">
        <f t="shared" si="1"/>
        <v>-94.529999999998836</v>
      </c>
      <c r="I19" s="11" t="s">
        <v>7</v>
      </c>
      <c r="J19" s="3">
        <v>27072.36</v>
      </c>
      <c r="K19" s="7">
        <v>24101.61</v>
      </c>
      <c r="L19" s="7">
        <f t="shared" si="2"/>
        <v>-2970.75</v>
      </c>
      <c r="M19" s="11" t="s">
        <v>7</v>
      </c>
      <c r="N19" s="7">
        <v>24101.61</v>
      </c>
      <c r="O19" s="45">
        <v>23557.59</v>
      </c>
      <c r="P19" s="50">
        <f t="shared" si="3"/>
        <v>-544.02000000000044</v>
      </c>
    </row>
    <row r="20" spans="1:16" x14ac:dyDescent="0.3">
      <c r="A20" s="11" t="s">
        <v>8</v>
      </c>
      <c r="B20" s="3">
        <v>507.44</v>
      </c>
      <c r="C20" s="3">
        <v>1000</v>
      </c>
      <c r="D20" s="7">
        <f t="shared" si="0"/>
        <v>492.56</v>
      </c>
      <c r="E20" s="11" t="s">
        <v>8</v>
      </c>
      <c r="F20" s="3">
        <v>1000</v>
      </c>
      <c r="G20" s="3">
        <v>1500</v>
      </c>
      <c r="H20" s="7">
        <f t="shared" si="1"/>
        <v>500</v>
      </c>
      <c r="I20" s="11" t="s">
        <v>8</v>
      </c>
      <c r="J20" s="3">
        <v>1500</v>
      </c>
      <c r="K20" s="7">
        <v>500</v>
      </c>
      <c r="L20" s="7">
        <f t="shared" si="2"/>
        <v>-1000</v>
      </c>
      <c r="M20" s="11" t="s">
        <v>8</v>
      </c>
      <c r="N20" s="7">
        <v>500</v>
      </c>
      <c r="O20" s="45">
        <v>1000</v>
      </c>
      <c r="P20" s="7">
        <f t="shared" si="3"/>
        <v>500</v>
      </c>
    </row>
    <row r="21" spans="1:16" x14ac:dyDescent="0.3">
      <c r="A21" s="11" t="s">
        <v>3</v>
      </c>
      <c r="B21" s="3">
        <v>6149.18</v>
      </c>
      <c r="C21" s="3">
        <v>3586.28</v>
      </c>
      <c r="D21" s="7">
        <f t="shared" si="0"/>
        <v>-2562.9</v>
      </c>
      <c r="E21" s="11" t="s">
        <v>3</v>
      </c>
      <c r="F21" s="3">
        <v>3586.28</v>
      </c>
      <c r="G21" s="3">
        <v>2213.67</v>
      </c>
      <c r="H21" s="7">
        <f t="shared" si="1"/>
        <v>-1372.6100000000001</v>
      </c>
      <c r="I21" s="11" t="s">
        <v>3</v>
      </c>
      <c r="J21" s="3">
        <v>2213.67</v>
      </c>
      <c r="K21" s="7">
        <v>5376.88</v>
      </c>
      <c r="L21" s="7">
        <f t="shared" si="2"/>
        <v>3163.21</v>
      </c>
      <c r="M21" s="11" t="s">
        <v>3</v>
      </c>
      <c r="N21" s="7">
        <v>5376.88</v>
      </c>
      <c r="O21" s="45">
        <v>5356.23</v>
      </c>
      <c r="P21" s="50">
        <f t="shared" si="3"/>
        <v>-20.650000000000546</v>
      </c>
    </row>
    <row r="22" spans="1:16" ht="17.100000000000001" customHeight="1" x14ac:dyDescent="0.3">
      <c r="A22" s="11" t="s">
        <v>9</v>
      </c>
      <c r="B22" s="3">
        <v>1500</v>
      </c>
      <c r="C22" s="3">
        <v>1500</v>
      </c>
      <c r="D22" s="7">
        <f t="shared" si="0"/>
        <v>0</v>
      </c>
      <c r="E22" s="11" t="s">
        <v>9</v>
      </c>
      <c r="F22" s="3">
        <v>1500</v>
      </c>
      <c r="G22" s="3">
        <v>1500</v>
      </c>
      <c r="H22" s="7">
        <f t="shared" si="1"/>
        <v>0</v>
      </c>
      <c r="I22" s="11" t="s">
        <v>9</v>
      </c>
      <c r="J22" s="3">
        <v>1500</v>
      </c>
      <c r="K22" s="7">
        <v>1500</v>
      </c>
      <c r="L22" s="7">
        <f t="shared" si="2"/>
        <v>0</v>
      </c>
      <c r="M22" s="11" t="s">
        <v>9</v>
      </c>
      <c r="N22" s="7">
        <v>1500</v>
      </c>
      <c r="O22" s="45">
        <v>1500</v>
      </c>
      <c r="P22" s="7">
        <f t="shared" si="3"/>
        <v>0</v>
      </c>
    </row>
    <row r="23" spans="1:16" x14ac:dyDescent="0.3">
      <c r="A23" s="11" t="s">
        <v>4</v>
      </c>
      <c r="B23" s="3">
        <v>79</v>
      </c>
      <c r="C23" s="3">
        <v>25.84</v>
      </c>
      <c r="D23" s="7">
        <f t="shared" si="0"/>
        <v>-53.16</v>
      </c>
      <c r="E23" s="11" t="s">
        <v>4</v>
      </c>
      <c r="F23" s="3">
        <v>25.84</v>
      </c>
      <c r="G23" s="3"/>
      <c r="H23" s="7">
        <f t="shared" si="1"/>
        <v>-25.84</v>
      </c>
      <c r="I23" s="11" t="s">
        <v>4</v>
      </c>
      <c r="J23" s="3"/>
      <c r="K23" s="7">
        <v>26</v>
      </c>
      <c r="L23" s="7">
        <f t="shared" si="2"/>
        <v>26</v>
      </c>
      <c r="M23" s="11" t="s">
        <v>4</v>
      </c>
      <c r="N23" s="7">
        <v>26</v>
      </c>
      <c r="O23" s="45">
        <v>0</v>
      </c>
      <c r="P23" s="50">
        <f t="shared" si="3"/>
        <v>-26</v>
      </c>
    </row>
    <row r="24" spans="1:16" x14ac:dyDescent="0.3">
      <c r="A24" s="11" t="s">
        <v>1</v>
      </c>
      <c r="B24" s="3">
        <v>841.93</v>
      </c>
      <c r="C24" s="3">
        <v>2061.4299999999998</v>
      </c>
      <c r="D24" s="7">
        <f t="shared" si="0"/>
        <v>1219.5</v>
      </c>
      <c r="E24" s="11" t="s">
        <v>1</v>
      </c>
      <c r="F24" s="3">
        <v>2061.4299999999998</v>
      </c>
      <c r="G24" s="3"/>
      <c r="H24" s="7">
        <f t="shared" si="1"/>
        <v>-2061.4299999999998</v>
      </c>
      <c r="I24" s="11" t="s">
        <v>1</v>
      </c>
      <c r="J24" s="3"/>
      <c r="K24" s="7">
        <v>3455.48</v>
      </c>
      <c r="L24" s="7">
        <f t="shared" si="2"/>
        <v>3455.48</v>
      </c>
      <c r="M24" s="11" t="s">
        <v>1</v>
      </c>
      <c r="N24" s="7">
        <v>3455.48</v>
      </c>
      <c r="O24" s="45">
        <v>1992.08</v>
      </c>
      <c r="P24" s="50">
        <f t="shared" si="3"/>
        <v>-1463.4</v>
      </c>
    </row>
    <row r="25" spans="1:16" x14ac:dyDescent="0.3">
      <c r="A25" s="1" t="s">
        <v>12</v>
      </c>
      <c r="B25" s="3">
        <f>SUM(B18:B24)</f>
        <v>23880.959999999999</v>
      </c>
      <c r="C25" s="3">
        <f>SUM(C18:C24)</f>
        <v>35340.439999999995</v>
      </c>
      <c r="D25" s="7">
        <f t="shared" si="0"/>
        <v>11459.479999999996</v>
      </c>
      <c r="E25" s="1" t="s">
        <v>12</v>
      </c>
      <c r="F25" s="3">
        <f>SUM(F18:F24)</f>
        <v>35340.439999999995</v>
      </c>
      <c r="G25" s="3">
        <f>SUM(G18:G24)</f>
        <v>32381.43</v>
      </c>
      <c r="H25" s="7">
        <f>+G25-F25</f>
        <v>-2959.0099999999948</v>
      </c>
      <c r="I25" s="1" t="s">
        <v>12</v>
      </c>
      <c r="J25" s="3">
        <f>SUM(J18:J24)</f>
        <v>32381.43</v>
      </c>
      <c r="K25" s="7">
        <f>SUM(K17:K24)</f>
        <v>36250.370000000003</v>
      </c>
      <c r="L25" s="7">
        <f t="shared" si="2"/>
        <v>3868.9400000000023</v>
      </c>
      <c r="M25" s="1" t="s">
        <v>12</v>
      </c>
      <c r="N25" s="7">
        <f>SUM(N17:N24)</f>
        <v>36250.370000000003</v>
      </c>
      <c r="O25" s="45">
        <f>SUM(O17:O24)</f>
        <v>34001.300000000003</v>
      </c>
      <c r="P25" s="7">
        <f>SUM(P17:P24)</f>
        <v>-2249.0700000000011</v>
      </c>
    </row>
    <row r="26" spans="1:16" x14ac:dyDescent="0.3">
      <c r="A26" s="19" t="s">
        <v>11</v>
      </c>
      <c r="B26" s="20">
        <f>+B15-B25</f>
        <v>8240.2900000000009</v>
      </c>
      <c r="C26" s="20">
        <f>+C15-C25</f>
        <v>10722.46</v>
      </c>
      <c r="D26" s="7">
        <f t="shared" si="0"/>
        <v>2482.1699999999983</v>
      </c>
      <c r="E26" s="19" t="s">
        <v>11</v>
      </c>
      <c r="F26" s="20">
        <f>+F15-F25</f>
        <v>10722.46</v>
      </c>
      <c r="G26" s="20">
        <f>+G15-G25</f>
        <v>5138.489999999998</v>
      </c>
      <c r="H26" s="7">
        <f t="shared" si="1"/>
        <v>-5583.9700000000012</v>
      </c>
      <c r="I26" s="19" t="s">
        <v>11</v>
      </c>
      <c r="J26" s="20">
        <f>+J15-J25</f>
        <v>5138.489999999998</v>
      </c>
      <c r="K26" s="42">
        <f>+K15-K25</f>
        <v>-4347.2999999999993</v>
      </c>
      <c r="L26" s="7">
        <f t="shared" si="2"/>
        <v>-9485.7899999999972</v>
      </c>
      <c r="M26" s="19" t="s">
        <v>11</v>
      </c>
      <c r="N26" s="42">
        <f>+N15-N25</f>
        <v>-4347.2999999999993</v>
      </c>
      <c r="O26" s="47">
        <f>+O15-O25</f>
        <v>-976.67000000000553</v>
      </c>
      <c r="P26" s="50">
        <f>+O26-N26</f>
        <v>3370.6299999999937</v>
      </c>
    </row>
    <row r="27" spans="1:16" x14ac:dyDescent="0.3">
      <c r="P27" s="48" t="s">
        <v>5</v>
      </c>
    </row>
  </sheetData>
  <mergeCells count="3">
    <mergeCell ref="A1:P1"/>
    <mergeCell ref="A2:P2"/>
    <mergeCell ref="A3:P3"/>
  </mergeCells>
  <pageMargins left="0.25" right="0.25" top="0.5" bottom="0.5" header="0.3" footer="0.3"/>
  <pageSetup scale="6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workbookViewId="0">
      <selection activeCell="A3" sqref="A3:P3"/>
    </sheetView>
  </sheetViews>
  <sheetFormatPr defaultRowHeight="14.4" x14ac:dyDescent="0.3"/>
  <cols>
    <col min="1" max="1" width="20" customWidth="1"/>
    <col min="2" max="2" width="8.109375" style="2" customWidth="1"/>
    <col min="3" max="3" width="8" style="2" customWidth="1"/>
    <col min="4" max="4" width="11.6640625" style="6" customWidth="1"/>
    <col min="5" max="5" width="19.33203125" style="6" customWidth="1"/>
    <col min="6" max="7" width="7.5546875" style="2" customWidth="1"/>
    <col min="8" max="8" width="11.44140625" style="6" customWidth="1"/>
    <col min="9" max="9" width="19.21875" customWidth="1"/>
    <col min="10" max="10" width="8.6640625" customWidth="1"/>
    <col min="11" max="11" width="8.44140625" style="2" customWidth="1"/>
    <col min="12" max="12" width="12" customWidth="1"/>
    <col min="13" max="13" width="19.5546875" customWidth="1"/>
    <col min="14" max="14" width="8.21875" customWidth="1"/>
    <col min="15" max="15" width="9.33203125" customWidth="1"/>
    <col min="16" max="16" width="11.5546875" customWidth="1"/>
    <col min="17" max="17" width="9.88671875" style="38" customWidth="1"/>
  </cols>
  <sheetData>
    <row r="1" spans="1:17" x14ac:dyDescent="0.3">
      <c r="A1" s="73" t="s">
        <v>16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7" x14ac:dyDescent="0.3">
      <c r="A2" s="73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7" x14ac:dyDescent="0.3">
      <c r="A3" s="73" t="s">
        <v>39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7" ht="37.200000000000003" customHeight="1" x14ac:dyDescent="0.3">
      <c r="B4" s="66">
        <v>2013</v>
      </c>
      <c r="C4" s="66">
        <v>2014</v>
      </c>
      <c r="D4" s="14" t="s">
        <v>15</v>
      </c>
      <c r="E4" s="9"/>
      <c r="F4" s="66">
        <v>2014</v>
      </c>
      <c r="G4" s="66">
        <v>2015</v>
      </c>
      <c r="H4" s="14" t="s">
        <v>15</v>
      </c>
      <c r="I4" s="1"/>
      <c r="J4" s="65">
        <v>2015</v>
      </c>
      <c r="K4" s="66">
        <v>2016</v>
      </c>
      <c r="L4" s="14" t="s">
        <v>15</v>
      </c>
      <c r="M4" s="52"/>
      <c r="N4" s="65">
        <v>2016</v>
      </c>
      <c r="O4" s="66">
        <v>2017</v>
      </c>
      <c r="P4" s="14" t="s">
        <v>15</v>
      </c>
      <c r="Q4" s="39" t="s">
        <v>38</v>
      </c>
    </row>
    <row r="5" spans="1:17" x14ac:dyDescent="0.3">
      <c r="A5" s="10" t="s">
        <v>0</v>
      </c>
      <c r="B5" s="3" t="s">
        <v>5</v>
      </c>
      <c r="C5" s="3" t="s">
        <v>5</v>
      </c>
      <c r="D5" s="15" t="s">
        <v>5</v>
      </c>
      <c r="E5" s="10" t="s">
        <v>0</v>
      </c>
      <c r="F5" s="3" t="s">
        <v>5</v>
      </c>
      <c r="G5" s="3" t="s">
        <v>5</v>
      </c>
      <c r="H5" s="7"/>
      <c r="I5" s="10" t="s">
        <v>0</v>
      </c>
      <c r="J5" s="3" t="s">
        <v>5</v>
      </c>
      <c r="K5" s="3"/>
      <c r="L5" s="1"/>
      <c r="M5" s="10" t="s">
        <v>0</v>
      </c>
      <c r="N5" s="1"/>
      <c r="O5" s="45"/>
      <c r="P5" s="1"/>
      <c r="Q5" s="39"/>
    </row>
    <row r="6" spans="1:17" x14ac:dyDescent="0.3">
      <c r="A6" s="11" t="s">
        <v>14</v>
      </c>
      <c r="B6" s="5">
        <v>40</v>
      </c>
      <c r="C6" s="5">
        <v>0</v>
      </c>
      <c r="D6" s="15">
        <f t="shared" ref="D6:D26" si="0">+C6-B6</f>
        <v>-40</v>
      </c>
      <c r="E6" s="11" t="s">
        <v>14</v>
      </c>
      <c r="F6" s="5">
        <v>0</v>
      </c>
      <c r="G6" s="5">
        <v>0</v>
      </c>
      <c r="H6" s="15">
        <f>+G6-F6</f>
        <v>0</v>
      </c>
      <c r="I6" s="11" t="s">
        <v>14</v>
      </c>
      <c r="J6" s="5">
        <v>0</v>
      </c>
      <c r="K6" s="3">
        <v>0</v>
      </c>
      <c r="L6" s="3">
        <f>+K6-J6</f>
        <v>0</v>
      </c>
      <c r="M6" s="11" t="s">
        <v>14</v>
      </c>
      <c r="N6" s="7">
        <v>0</v>
      </c>
      <c r="O6" s="7">
        <v>0</v>
      </c>
      <c r="P6" s="27">
        <v>0</v>
      </c>
      <c r="Q6" s="39"/>
    </row>
    <row r="7" spans="1:17" x14ac:dyDescent="0.3">
      <c r="A7" s="11" t="s">
        <v>6</v>
      </c>
      <c r="B7" s="5">
        <v>125.8</v>
      </c>
      <c r="C7" s="5">
        <v>45</v>
      </c>
      <c r="D7" s="15">
        <f t="shared" si="0"/>
        <v>-80.8</v>
      </c>
      <c r="E7" s="11" t="s">
        <v>6</v>
      </c>
      <c r="F7" s="5">
        <v>45</v>
      </c>
      <c r="G7" s="5">
        <v>115</v>
      </c>
      <c r="H7" s="15">
        <f t="shared" ref="H7:H26" si="1">+G7-F7</f>
        <v>70</v>
      </c>
      <c r="I7" s="11" t="s">
        <v>6</v>
      </c>
      <c r="J7" s="5">
        <v>115</v>
      </c>
      <c r="K7" s="24">
        <v>0</v>
      </c>
      <c r="L7" s="7">
        <f>+K7-J7</f>
        <v>-115</v>
      </c>
      <c r="M7" s="11" t="s">
        <v>6</v>
      </c>
      <c r="N7" s="27">
        <v>0</v>
      </c>
      <c r="O7" s="27">
        <v>0</v>
      </c>
      <c r="P7" s="27">
        <v>0</v>
      </c>
      <c r="Q7" s="39"/>
    </row>
    <row r="8" spans="1:17" x14ac:dyDescent="0.3">
      <c r="A8" s="11" t="s">
        <v>7</v>
      </c>
      <c r="B8" s="5">
        <v>0</v>
      </c>
      <c r="C8" s="5">
        <v>0</v>
      </c>
      <c r="D8" s="15">
        <f t="shared" si="0"/>
        <v>0</v>
      </c>
      <c r="E8" s="11" t="s">
        <v>7</v>
      </c>
      <c r="F8" s="5">
        <v>0</v>
      </c>
      <c r="G8" s="5">
        <v>0</v>
      </c>
      <c r="H8" s="15">
        <f t="shared" si="1"/>
        <v>0</v>
      </c>
      <c r="I8" s="11" t="s">
        <v>7</v>
      </c>
      <c r="J8" s="5">
        <v>0</v>
      </c>
      <c r="K8" s="24">
        <v>0</v>
      </c>
      <c r="L8" s="7">
        <f t="shared" ref="L8:L26" si="2">+K8-J8</f>
        <v>0</v>
      </c>
      <c r="M8" s="11" t="s">
        <v>7</v>
      </c>
      <c r="N8" s="27">
        <v>0</v>
      </c>
      <c r="O8" s="46">
        <v>0</v>
      </c>
      <c r="P8" s="49">
        <f>+O8-N8</f>
        <v>0</v>
      </c>
      <c r="Q8" s="39"/>
    </row>
    <row r="9" spans="1:17" x14ac:dyDescent="0.3">
      <c r="A9" s="11" t="s">
        <v>8</v>
      </c>
      <c r="B9" s="5">
        <v>750</v>
      </c>
      <c r="C9" s="5">
        <v>483</v>
      </c>
      <c r="D9" s="15">
        <f t="shared" si="0"/>
        <v>-267</v>
      </c>
      <c r="E9" s="11" t="s">
        <v>8</v>
      </c>
      <c r="F9" s="5">
        <v>483</v>
      </c>
      <c r="G9" s="5">
        <v>586</v>
      </c>
      <c r="H9" s="15">
        <f t="shared" si="1"/>
        <v>103</v>
      </c>
      <c r="I9" s="11" t="s">
        <v>8</v>
      </c>
      <c r="J9" s="5">
        <v>586</v>
      </c>
      <c r="K9" s="24">
        <v>600</v>
      </c>
      <c r="L9" s="7">
        <f t="shared" si="2"/>
        <v>14</v>
      </c>
      <c r="M9" s="11" t="s">
        <v>8</v>
      </c>
      <c r="N9" s="27">
        <v>600</v>
      </c>
      <c r="O9" s="46">
        <v>392</v>
      </c>
      <c r="P9" s="7">
        <f>+O9-N9</f>
        <v>-208</v>
      </c>
      <c r="Q9" s="39"/>
    </row>
    <row r="10" spans="1:17" x14ac:dyDescent="0.3">
      <c r="A10" s="11" t="s">
        <v>3</v>
      </c>
      <c r="B10" s="5">
        <v>1500</v>
      </c>
      <c r="C10" s="5">
        <v>853.5</v>
      </c>
      <c r="D10" s="15">
        <f t="shared" si="0"/>
        <v>-646.5</v>
      </c>
      <c r="E10" s="11" t="s">
        <v>3</v>
      </c>
      <c r="F10" s="5">
        <v>853.5</v>
      </c>
      <c r="G10" s="5">
        <v>1114.5</v>
      </c>
      <c r="H10" s="15">
        <f t="shared" si="1"/>
        <v>261</v>
      </c>
      <c r="I10" s="11" t="s">
        <v>3</v>
      </c>
      <c r="J10" s="5">
        <v>1114.5</v>
      </c>
      <c r="K10" s="24">
        <v>805</v>
      </c>
      <c r="L10" s="7">
        <f t="shared" si="2"/>
        <v>-309.5</v>
      </c>
      <c r="M10" s="11" t="s">
        <v>3</v>
      </c>
      <c r="N10" s="27">
        <v>805</v>
      </c>
      <c r="O10" s="46">
        <v>1430</v>
      </c>
      <c r="P10" s="7">
        <f>+O10-N10</f>
        <v>625</v>
      </c>
      <c r="Q10" s="39"/>
    </row>
    <row r="11" spans="1:17" x14ac:dyDescent="0.3">
      <c r="A11" s="11" t="s">
        <v>9</v>
      </c>
      <c r="B11" s="5">
        <v>60</v>
      </c>
      <c r="C11" s="5">
        <v>1500</v>
      </c>
      <c r="D11" s="15">
        <f t="shared" si="0"/>
        <v>1440</v>
      </c>
      <c r="E11" s="11" t="s">
        <v>9</v>
      </c>
      <c r="F11" s="5">
        <v>1500</v>
      </c>
      <c r="G11" s="5">
        <v>1500</v>
      </c>
      <c r="H11" s="15">
        <f t="shared" si="1"/>
        <v>0</v>
      </c>
      <c r="I11" s="11" t="s">
        <v>9</v>
      </c>
      <c r="J11" s="5">
        <v>1500</v>
      </c>
      <c r="K11" s="24">
        <v>1500</v>
      </c>
      <c r="L11" s="7">
        <f t="shared" si="2"/>
        <v>0</v>
      </c>
      <c r="M11" s="11" t="s">
        <v>9</v>
      </c>
      <c r="N11" s="27">
        <v>1500</v>
      </c>
      <c r="O11" s="46">
        <v>1500</v>
      </c>
      <c r="P11" s="7">
        <f>+O11-N11</f>
        <v>0</v>
      </c>
      <c r="Q11" s="39"/>
    </row>
    <row r="12" spans="1:17" x14ac:dyDescent="0.3">
      <c r="A12" s="11" t="s">
        <v>4</v>
      </c>
      <c r="B12" s="5">
        <v>9330</v>
      </c>
      <c r="C12" s="5">
        <v>20</v>
      </c>
      <c r="D12" s="15">
        <f t="shared" si="0"/>
        <v>-9310</v>
      </c>
      <c r="E12" s="11" t="s">
        <v>4</v>
      </c>
      <c r="F12" s="5">
        <v>20</v>
      </c>
      <c r="G12" s="5">
        <v>30</v>
      </c>
      <c r="H12" s="15">
        <f t="shared" si="1"/>
        <v>10</v>
      </c>
      <c r="I12" s="11" t="s">
        <v>4</v>
      </c>
      <c r="J12" s="5">
        <v>30</v>
      </c>
      <c r="K12" s="3"/>
      <c r="L12" s="7">
        <f t="shared" si="2"/>
        <v>-30</v>
      </c>
      <c r="M12" s="11" t="s">
        <v>4</v>
      </c>
      <c r="N12" s="7"/>
      <c r="O12" s="45"/>
      <c r="P12" s="1"/>
      <c r="Q12" s="39"/>
    </row>
    <row r="13" spans="1:17" x14ac:dyDescent="0.3">
      <c r="A13" s="11" t="s">
        <v>1</v>
      </c>
      <c r="B13" s="5">
        <v>75.45</v>
      </c>
      <c r="C13" s="5">
        <v>7500</v>
      </c>
      <c r="D13" s="15">
        <f t="shared" si="0"/>
        <v>7424.55</v>
      </c>
      <c r="E13" s="11" t="s">
        <v>1</v>
      </c>
      <c r="F13" s="5">
        <v>7500</v>
      </c>
      <c r="G13" s="5">
        <v>9335</v>
      </c>
      <c r="H13" s="15">
        <f t="shared" si="1"/>
        <v>1835</v>
      </c>
      <c r="I13" s="11" t="s">
        <v>1</v>
      </c>
      <c r="J13" s="5">
        <v>9335</v>
      </c>
      <c r="K13" s="24">
        <v>10265.49</v>
      </c>
      <c r="L13" s="7">
        <f t="shared" si="2"/>
        <v>930.48999999999978</v>
      </c>
      <c r="M13" s="11" t="s">
        <v>1</v>
      </c>
      <c r="N13" s="27">
        <v>10265.49</v>
      </c>
      <c r="O13" s="46">
        <v>9817</v>
      </c>
      <c r="P13" s="50">
        <f>+O13-N13</f>
        <v>-448.48999999999978</v>
      </c>
      <c r="Q13" s="39"/>
    </row>
    <row r="14" spans="1:17" x14ac:dyDescent="0.3">
      <c r="A14" s="11" t="s">
        <v>10</v>
      </c>
      <c r="B14" s="5"/>
      <c r="C14" s="5">
        <v>55.88</v>
      </c>
      <c r="D14" s="15">
        <f t="shared" si="0"/>
        <v>55.88</v>
      </c>
      <c r="E14" s="11" t="s">
        <v>10</v>
      </c>
      <c r="F14" s="5">
        <v>55.88</v>
      </c>
      <c r="G14" s="5">
        <v>36.42</v>
      </c>
      <c r="H14" s="15">
        <f t="shared" si="1"/>
        <v>-19.46</v>
      </c>
      <c r="I14" s="11" t="s">
        <v>10</v>
      </c>
      <c r="J14" s="5">
        <v>36.42</v>
      </c>
      <c r="K14" s="24">
        <v>103.63</v>
      </c>
      <c r="L14" s="7">
        <f t="shared" si="2"/>
        <v>67.209999999999994</v>
      </c>
      <c r="M14" s="11" t="s">
        <v>10</v>
      </c>
      <c r="N14" s="27">
        <v>103.63</v>
      </c>
      <c r="O14" s="46">
        <v>146.09</v>
      </c>
      <c r="P14" s="50">
        <f>+O14-N14</f>
        <v>42.460000000000008</v>
      </c>
      <c r="Q14" s="39"/>
    </row>
    <row r="15" spans="1:17" x14ac:dyDescent="0.3">
      <c r="A15" s="13" t="s">
        <v>13</v>
      </c>
      <c r="B15" s="5">
        <f>SUM(B6:B14)</f>
        <v>11881.25</v>
      </c>
      <c r="C15" s="5">
        <f>SUM(C6:C14)</f>
        <v>10457.379999999999</v>
      </c>
      <c r="D15" s="15">
        <f t="shared" si="0"/>
        <v>-1423.8700000000008</v>
      </c>
      <c r="E15" s="13" t="s">
        <v>13</v>
      </c>
      <c r="F15" s="5">
        <f>SUM(F6:F14)</f>
        <v>10457.379999999999</v>
      </c>
      <c r="G15" s="5">
        <f>SUM(G6:G14)</f>
        <v>12716.92</v>
      </c>
      <c r="H15" s="15">
        <f t="shared" si="1"/>
        <v>2259.5400000000009</v>
      </c>
      <c r="I15" s="13" t="s">
        <v>13</v>
      </c>
      <c r="J15" s="5">
        <f>SUM(J6:J14)</f>
        <v>12716.92</v>
      </c>
      <c r="K15" s="3">
        <f>SUM(K6:K14)</f>
        <v>13274.119999999999</v>
      </c>
      <c r="L15" s="7">
        <f t="shared" si="2"/>
        <v>557.19999999999891</v>
      </c>
      <c r="M15" s="1" t="s">
        <v>13</v>
      </c>
      <c r="N15" s="7">
        <f>SUM(N6:N14)</f>
        <v>13274.119999999999</v>
      </c>
      <c r="O15" s="45">
        <f>SUM(O6:O14)</f>
        <v>13285.09</v>
      </c>
      <c r="P15" s="50">
        <f>SUM(P6:P14)</f>
        <v>10.970000000000226</v>
      </c>
      <c r="Q15" s="39"/>
    </row>
    <row r="16" spans="1:17" x14ac:dyDescent="0.3">
      <c r="A16" s="10" t="s">
        <v>2</v>
      </c>
      <c r="B16" s="5"/>
      <c r="C16" s="5"/>
      <c r="D16" s="15" t="s">
        <v>5</v>
      </c>
      <c r="E16" s="10" t="s">
        <v>2</v>
      </c>
      <c r="F16" s="5"/>
      <c r="G16" s="5"/>
      <c r="H16" s="15" t="s">
        <v>5</v>
      </c>
      <c r="I16" s="10" t="s">
        <v>2</v>
      </c>
      <c r="J16" s="5"/>
      <c r="K16" s="3"/>
      <c r="L16" s="7">
        <f t="shared" si="2"/>
        <v>0</v>
      </c>
      <c r="M16" s="10" t="s">
        <v>2</v>
      </c>
      <c r="N16" s="7"/>
      <c r="O16" s="45"/>
      <c r="P16" s="50" t="s">
        <v>5</v>
      </c>
      <c r="Q16" s="39"/>
    </row>
    <row r="17" spans="1:17" x14ac:dyDescent="0.3">
      <c r="A17" s="11" t="s">
        <v>14</v>
      </c>
      <c r="B17" s="5">
        <v>0</v>
      </c>
      <c r="C17" s="5">
        <v>0</v>
      </c>
      <c r="D17" s="15">
        <v>0</v>
      </c>
      <c r="E17" s="11" t="s">
        <v>14</v>
      </c>
      <c r="F17" s="5">
        <v>0</v>
      </c>
      <c r="G17" s="5">
        <v>0</v>
      </c>
      <c r="H17" s="15">
        <v>0</v>
      </c>
      <c r="I17" s="11" t="s">
        <v>14</v>
      </c>
      <c r="J17" s="5">
        <v>0</v>
      </c>
      <c r="K17" s="3">
        <v>1195</v>
      </c>
      <c r="L17" s="7">
        <f t="shared" si="2"/>
        <v>1195</v>
      </c>
      <c r="M17" s="11" t="s">
        <v>14</v>
      </c>
      <c r="N17" s="7">
        <v>1195</v>
      </c>
      <c r="O17" s="45">
        <v>0</v>
      </c>
      <c r="P17" s="7">
        <f t="shared" ref="P17:P24" si="3">+O17-N17</f>
        <v>-1195</v>
      </c>
      <c r="Q17" s="39"/>
    </row>
    <row r="18" spans="1:17" x14ac:dyDescent="0.3">
      <c r="A18" s="11" t="s">
        <v>6</v>
      </c>
      <c r="B18" s="5">
        <v>595.4</v>
      </c>
      <c r="C18" s="5">
        <v>0</v>
      </c>
      <c r="D18" s="15">
        <v>0</v>
      </c>
      <c r="E18" s="11" t="s">
        <v>6</v>
      </c>
      <c r="F18" s="5">
        <v>0</v>
      </c>
      <c r="G18" s="5">
        <v>95.4</v>
      </c>
      <c r="H18" s="15">
        <f t="shared" si="1"/>
        <v>95.4</v>
      </c>
      <c r="I18" s="11" t="s">
        <v>6</v>
      </c>
      <c r="J18" s="5">
        <v>95.4</v>
      </c>
      <c r="K18" s="24">
        <v>95.4</v>
      </c>
      <c r="L18" s="7">
        <f t="shared" si="2"/>
        <v>0</v>
      </c>
      <c r="M18" s="11" t="s">
        <v>6</v>
      </c>
      <c r="N18" s="7">
        <v>95.4</v>
      </c>
      <c r="O18" s="45">
        <v>595.4</v>
      </c>
      <c r="P18" s="7">
        <f t="shared" si="3"/>
        <v>500</v>
      </c>
      <c r="Q18" s="39"/>
    </row>
    <row r="19" spans="1:17" x14ac:dyDescent="0.3">
      <c r="A19" s="11" t="s">
        <v>7</v>
      </c>
      <c r="B19" s="5">
        <v>0</v>
      </c>
      <c r="C19" s="5">
        <v>0</v>
      </c>
      <c r="D19" s="15">
        <f t="shared" si="0"/>
        <v>0</v>
      </c>
      <c r="E19" s="11" t="s">
        <v>7</v>
      </c>
      <c r="F19" s="5">
        <v>0</v>
      </c>
      <c r="G19" s="5">
        <v>0</v>
      </c>
      <c r="H19" s="15">
        <f t="shared" si="1"/>
        <v>0</v>
      </c>
      <c r="I19" s="11" t="s">
        <v>7</v>
      </c>
      <c r="J19" s="5">
        <v>0</v>
      </c>
      <c r="K19" s="24">
        <v>0</v>
      </c>
      <c r="L19" s="7">
        <f t="shared" si="2"/>
        <v>0</v>
      </c>
      <c r="M19" s="11" t="s">
        <v>7</v>
      </c>
      <c r="N19" s="7">
        <v>0</v>
      </c>
      <c r="O19" s="45">
        <v>0</v>
      </c>
      <c r="P19" s="50">
        <f t="shared" si="3"/>
        <v>0</v>
      </c>
      <c r="Q19" s="39"/>
    </row>
    <row r="20" spans="1:17" x14ac:dyDescent="0.3">
      <c r="A20" s="11" t="s">
        <v>8</v>
      </c>
      <c r="B20" s="5">
        <v>507.44</v>
      </c>
      <c r="C20" s="5">
        <v>1000</v>
      </c>
      <c r="D20" s="15">
        <f t="shared" si="0"/>
        <v>492.56</v>
      </c>
      <c r="E20" s="11" t="s">
        <v>8</v>
      </c>
      <c r="F20" s="5">
        <v>1000</v>
      </c>
      <c r="G20" s="5">
        <v>1500</v>
      </c>
      <c r="H20" s="15">
        <f t="shared" si="1"/>
        <v>500</v>
      </c>
      <c r="I20" s="11" t="s">
        <v>8</v>
      </c>
      <c r="J20" s="5">
        <v>1500</v>
      </c>
      <c r="K20" s="24">
        <v>500</v>
      </c>
      <c r="L20" s="7">
        <f t="shared" si="2"/>
        <v>-1000</v>
      </c>
      <c r="M20" s="11" t="s">
        <v>8</v>
      </c>
      <c r="N20" s="7">
        <v>500</v>
      </c>
      <c r="O20" s="45">
        <v>1000</v>
      </c>
      <c r="P20" s="7">
        <f t="shared" si="3"/>
        <v>500</v>
      </c>
      <c r="Q20" s="39"/>
    </row>
    <row r="21" spans="1:17" x14ac:dyDescent="0.3">
      <c r="A21" s="11" t="s">
        <v>3</v>
      </c>
      <c r="B21" s="5">
        <v>6149.18</v>
      </c>
      <c r="C21" s="5">
        <v>3586.28</v>
      </c>
      <c r="D21" s="15">
        <f t="shared" si="0"/>
        <v>-2562.9</v>
      </c>
      <c r="E21" s="11" t="s">
        <v>3</v>
      </c>
      <c r="F21" s="5">
        <v>3586.28</v>
      </c>
      <c r="G21" s="5">
        <v>2213.67</v>
      </c>
      <c r="H21" s="15">
        <f t="shared" si="1"/>
        <v>-1372.6100000000001</v>
      </c>
      <c r="I21" s="11" t="s">
        <v>3</v>
      </c>
      <c r="J21" s="5">
        <v>2213.67</v>
      </c>
      <c r="K21" s="24">
        <v>5376.88</v>
      </c>
      <c r="L21" s="7">
        <f t="shared" si="2"/>
        <v>3163.21</v>
      </c>
      <c r="M21" s="11" t="s">
        <v>3</v>
      </c>
      <c r="N21" s="7">
        <v>5376.88</v>
      </c>
      <c r="O21" s="45">
        <v>5356.23</v>
      </c>
      <c r="P21" s="50">
        <f t="shared" si="3"/>
        <v>-20.650000000000546</v>
      </c>
      <c r="Q21" s="39" t="s">
        <v>5</v>
      </c>
    </row>
    <row r="22" spans="1:17" ht="17.100000000000001" customHeight="1" x14ac:dyDescent="0.3">
      <c r="A22" s="11" t="s">
        <v>9</v>
      </c>
      <c r="B22" s="5">
        <v>1500</v>
      </c>
      <c r="C22" s="5">
        <v>1500</v>
      </c>
      <c r="D22" s="15">
        <f t="shared" si="0"/>
        <v>0</v>
      </c>
      <c r="E22" s="11" t="s">
        <v>9</v>
      </c>
      <c r="F22" s="5">
        <v>1500</v>
      </c>
      <c r="G22" s="5">
        <v>1500</v>
      </c>
      <c r="H22" s="15">
        <f t="shared" si="1"/>
        <v>0</v>
      </c>
      <c r="I22" s="11" t="s">
        <v>9</v>
      </c>
      <c r="J22" s="5">
        <v>1500</v>
      </c>
      <c r="K22" s="24">
        <v>1500</v>
      </c>
      <c r="L22" s="7">
        <f t="shared" si="2"/>
        <v>0</v>
      </c>
      <c r="M22" s="11" t="s">
        <v>9</v>
      </c>
      <c r="N22" s="7">
        <v>1500</v>
      </c>
      <c r="O22" s="45">
        <v>1500</v>
      </c>
      <c r="P22" s="7">
        <f t="shared" si="3"/>
        <v>0</v>
      </c>
      <c r="Q22" s="39"/>
    </row>
    <row r="23" spans="1:17" x14ac:dyDescent="0.3">
      <c r="A23" s="11" t="s">
        <v>4</v>
      </c>
      <c r="B23" s="5">
        <v>79</v>
      </c>
      <c r="C23" s="5">
        <v>25.84</v>
      </c>
      <c r="D23" s="15">
        <f t="shared" si="0"/>
        <v>-53.16</v>
      </c>
      <c r="E23" s="11" t="s">
        <v>4</v>
      </c>
      <c r="F23" s="5">
        <v>25.84</v>
      </c>
      <c r="G23" s="5"/>
      <c r="H23" s="15">
        <f t="shared" si="1"/>
        <v>-25.84</v>
      </c>
      <c r="I23" s="11" t="s">
        <v>4</v>
      </c>
      <c r="J23" s="5"/>
      <c r="K23" s="24">
        <v>26</v>
      </c>
      <c r="L23" s="7">
        <f t="shared" si="2"/>
        <v>26</v>
      </c>
      <c r="M23" s="11" t="s">
        <v>4</v>
      </c>
      <c r="N23" s="7">
        <v>26</v>
      </c>
      <c r="O23" s="45">
        <v>0</v>
      </c>
      <c r="P23" s="50">
        <f t="shared" si="3"/>
        <v>-26</v>
      </c>
      <c r="Q23" s="39"/>
    </row>
    <row r="24" spans="1:17" x14ac:dyDescent="0.3">
      <c r="A24" s="11" t="s">
        <v>1</v>
      </c>
      <c r="B24" s="5">
        <v>841.93</v>
      </c>
      <c r="C24" s="5">
        <v>2061.4299999999998</v>
      </c>
      <c r="D24" s="15">
        <f t="shared" si="0"/>
        <v>1219.5</v>
      </c>
      <c r="E24" s="11" t="s">
        <v>1</v>
      </c>
      <c r="F24" s="5">
        <v>2061.4299999999998</v>
      </c>
      <c r="G24" s="5">
        <v>0</v>
      </c>
      <c r="H24" s="15">
        <f t="shared" si="1"/>
        <v>-2061.4299999999998</v>
      </c>
      <c r="I24" s="11" t="s">
        <v>1</v>
      </c>
      <c r="J24" s="5">
        <v>0</v>
      </c>
      <c r="K24" s="24">
        <v>3455.48</v>
      </c>
      <c r="L24" s="7">
        <f t="shared" si="2"/>
        <v>3455.48</v>
      </c>
      <c r="M24" s="11" t="s">
        <v>1</v>
      </c>
      <c r="N24" s="7">
        <v>3455.48</v>
      </c>
      <c r="O24" s="45">
        <v>1992.08</v>
      </c>
      <c r="P24" s="50">
        <f t="shared" si="3"/>
        <v>-1463.4</v>
      </c>
      <c r="Q24" s="39" t="s">
        <v>5</v>
      </c>
    </row>
    <row r="25" spans="1:17" x14ac:dyDescent="0.3">
      <c r="A25" s="13" t="s">
        <v>12</v>
      </c>
      <c r="B25" s="5">
        <f>SUM(B18:B24)</f>
        <v>9672.9500000000007</v>
      </c>
      <c r="C25" s="5">
        <f>SUM(C18:C24)</f>
        <v>8173.5500000000011</v>
      </c>
      <c r="D25" s="15">
        <f t="shared" si="0"/>
        <v>-1499.3999999999996</v>
      </c>
      <c r="E25" s="13" t="s">
        <v>12</v>
      </c>
      <c r="F25" s="5">
        <f>SUM(F18:F24)</f>
        <v>8173.5500000000011</v>
      </c>
      <c r="G25" s="5">
        <f>SUM(G18:G24)</f>
        <v>5309.07</v>
      </c>
      <c r="H25" s="15">
        <f>+G25-F25</f>
        <v>-2864.4800000000014</v>
      </c>
      <c r="I25" s="13" t="s">
        <v>12</v>
      </c>
      <c r="J25" s="5">
        <f>SUM(J18:J24)</f>
        <v>5309.07</v>
      </c>
      <c r="K25" s="3">
        <f>SUM(K17:K24)</f>
        <v>12148.76</v>
      </c>
      <c r="L25" s="7">
        <f t="shared" si="2"/>
        <v>6839.6900000000005</v>
      </c>
      <c r="M25" s="1" t="s">
        <v>12</v>
      </c>
      <c r="N25" s="7">
        <f>SUM(N17:N24)</f>
        <v>12148.76</v>
      </c>
      <c r="O25" s="45">
        <f>SUM(O17:O24)</f>
        <v>10443.709999999999</v>
      </c>
      <c r="P25" s="7">
        <f>SUM(P17:P24)</f>
        <v>-1705.0500000000006</v>
      </c>
      <c r="Q25" s="39"/>
    </row>
    <row r="26" spans="1:17" x14ac:dyDescent="0.3">
      <c r="A26" s="21" t="s">
        <v>11</v>
      </c>
      <c r="B26" s="22">
        <f>+B15-B25</f>
        <v>2208.2999999999993</v>
      </c>
      <c r="C26" s="22">
        <f>+C15-C25</f>
        <v>2283.8299999999981</v>
      </c>
      <c r="D26" s="15">
        <f t="shared" si="0"/>
        <v>75.529999999998836</v>
      </c>
      <c r="E26" s="10" t="s">
        <v>11</v>
      </c>
      <c r="F26" s="22">
        <f>+F15-F25</f>
        <v>2283.8299999999981</v>
      </c>
      <c r="G26" s="22">
        <f>+G15-G25</f>
        <v>7407.85</v>
      </c>
      <c r="H26" s="15">
        <f t="shared" si="1"/>
        <v>5124.0200000000023</v>
      </c>
      <c r="I26" s="10" t="s">
        <v>11</v>
      </c>
      <c r="J26" s="22">
        <f>+J15-J25</f>
        <v>7407.85</v>
      </c>
      <c r="K26" s="20">
        <f>+K15-K25</f>
        <v>1125.3599999999988</v>
      </c>
      <c r="L26" s="7">
        <f t="shared" si="2"/>
        <v>-6282.4900000000016</v>
      </c>
      <c r="M26" s="19" t="s">
        <v>11</v>
      </c>
      <c r="N26" s="42">
        <f>+N15-N25</f>
        <v>1125.3599999999988</v>
      </c>
      <c r="O26" s="47">
        <f>+O15-O25</f>
        <v>2841.380000000001</v>
      </c>
      <c r="P26" s="51">
        <f>+O26-N26</f>
        <v>1716.0200000000023</v>
      </c>
      <c r="Q26" s="39"/>
    </row>
  </sheetData>
  <mergeCells count="3">
    <mergeCell ref="A1:P1"/>
    <mergeCell ref="A2:P2"/>
    <mergeCell ref="A3:P3"/>
  </mergeCells>
  <pageMargins left="0.25" right="0.25" top="0.5" bottom="0.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2" workbookViewId="0">
      <selection activeCell="A5" sqref="A5"/>
    </sheetView>
  </sheetViews>
  <sheetFormatPr defaultRowHeight="14.4" x14ac:dyDescent="0.3"/>
  <cols>
    <col min="1" max="1" width="22.5546875" customWidth="1"/>
    <col min="2" max="4" width="9.88671875" bestFit="1" customWidth="1"/>
    <col min="5" max="5" width="9.5546875" bestFit="1" customWidth="1"/>
    <col min="6" max="6" width="10.21875" style="44" customWidth="1"/>
  </cols>
  <sheetData>
    <row r="1" spans="1:6" x14ac:dyDescent="0.3">
      <c r="A1" s="74" t="s">
        <v>35</v>
      </c>
      <c r="B1" s="74"/>
      <c r="C1" s="74"/>
      <c r="D1" s="74"/>
      <c r="E1" s="74"/>
      <c r="F1" s="74"/>
    </row>
    <row r="2" spans="1:6" x14ac:dyDescent="0.3">
      <c r="A2" s="74" t="s">
        <v>41</v>
      </c>
      <c r="B2" s="74"/>
      <c r="C2" s="74"/>
      <c r="D2" s="74"/>
      <c r="E2" s="74"/>
      <c r="F2" s="74"/>
    </row>
    <row r="3" spans="1:6" x14ac:dyDescent="0.3">
      <c r="A3" s="74" t="s">
        <v>5</v>
      </c>
      <c r="B3" s="74"/>
      <c r="C3" s="74"/>
      <c r="D3" s="74"/>
      <c r="E3" s="74"/>
      <c r="F3" s="74"/>
    </row>
    <row r="4" spans="1:6" x14ac:dyDescent="0.3">
      <c r="A4" s="18" t="s">
        <v>21</v>
      </c>
      <c r="B4" s="16"/>
      <c r="C4" s="16"/>
      <c r="D4" s="16"/>
    </row>
    <row r="5" spans="1:6" x14ac:dyDescent="0.3">
      <c r="A5" s="10" t="s">
        <v>20</v>
      </c>
      <c r="B5" s="17">
        <v>41364</v>
      </c>
      <c r="C5" s="17">
        <v>41729</v>
      </c>
      <c r="D5" s="23">
        <v>42094</v>
      </c>
      <c r="E5" s="17">
        <v>42460</v>
      </c>
      <c r="F5" s="17">
        <v>42825</v>
      </c>
    </row>
    <row r="6" spans="1:6" x14ac:dyDescent="0.3">
      <c r="A6" s="12" t="s">
        <v>22</v>
      </c>
      <c r="B6" s="5">
        <v>8340.09</v>
      </c>
      <c r="C6" s="5">
        <v>8340.09</v>
      </c>
      <c r="D6" s="5">
        <v>8612.02</v>
      </c>
      <c r="E6" s="24">
        <v>8934</v>
      </c>
      <c r="F6" s="53">
        <v>9274.5</v>
      </c>
    </row>
    <row r="7" spans="1:6" x14ac:dyDescent="0.3">
      <c r="A7" s="12" t="s">
        <v>14</v>
      </c>
      <c r="B7" s="5">
        <v>1195</v>
      </c>
      <c r="C7" s="5">
        <v>1195</v>
      </c>
      <c r="D7" s="5">
        <v>1195</v>
      </c>
      <c r="E7" s="24">
        <v>0</v>
      </c>
      <c r="F7" s="24">
        <v>0</v>
      </c>
    </row>
    <row r="8" spans="1:6" x14ac:dyDescent="0.3">
      <c r="A8" s="12" t="s">
        <v>34</v>
      </c>
      <c r="B8" s="5">
        <v>1205</v>
      </c>
      <c r="C8" s="5">
        <v>0</v>
      </c>
      <c r="D8" s="5">
        <v>0</v>
      </c>
      <c r="E8" s="24">
        <v>0</v>
      </c>
      <c r="F8" s="24">
        <v>0</v>
      </c>
    </row>
    <row r="9" spans="1:6" x14ac:dyDescent="0.3">
      <c r="A9" s="12" t="s">
        <v>23</v>
      </c>
      <c r="B9" s="5">
        <v>3000</v>
      </c>
      <c r="C9" s="5">
        <v>3000</v>
      </c>
      <c r="D9" s="5">
        <v>3000</v>
      </c>
      <c r="E9" s="24">
        <v>3000</v>
      </c>
      <c r="F9" s="53">
        <v>3000</v>
      </c>
    </row>
    <row r="10" spans="1:6" x14ac:dyDescent="0.3">
      <c r="A10" s="12" t="s">
        <v>6</v>
      </c>
      <c r="B10" s="5">
        <v>902</v>
      </c>
      <c r="C10" s="5">
        <v>947</v>
      </c>
      <c r="D10" s="5">
        <v>966.6</v>
      </c>
      <c r="E10" s="24">
        <v>1871.2</v>
      </c>
      <c r="F10" s="53">
        <v>1275.8</v>
      </c>
    </row>
    <row r="11" spans="1:6" x14ac:dyDescent="0.3">
      <c r="A11" s="12" t="s">
        <v>25</v>
      </c>
      <c r="B11" s="5">
        <v>11964.5</v>
      </c>
      <c r="C11" s="5">
        <v>21633.13</v>
      </c>
      <c r="D11" s="5">
        <v>19363.77</v>
      </c>
      <c r="E11" s="24">
        <v>13891.12</v>
      </c>
      <c r="F11" s="53">
        <v>10073.07</v>
      </c>
    </row>
    <row r="12" spans="1:6" x14ac:dyDescent="0.3">
      <c r="A12" s="12" t="s">
        <v>8</v>
      </c>
      <c r="B12" s="5">
        <v>2089.52</v>
      </c>
      <c r="C12" s="5">
        <v>2777.32</v>
      </c>
      <c r="D12" s="5">
        <v>4863.32</v>
      </c>
      <c r="E12" s="24">
        <v>4363.32</v>
      </c>
      <c r="F12" s="53">
        <v>3755.32</v>
      </c>
    </row>
    <row r="13" spans="1:6" x14ac:dyDescent="0.3">
      <c r="A13" s="12" t="s">
        <v>3</v>
      </c>
      <c r="B13" s="5">
        <v>156.65</v>
      </c>
      <c r="C13" s="5">
        <v>3479.75</v>
      </c>
      <c r="D13" s="5">
        <v>7417</v>
      </c>
      <c r="E13" s="24">
        <v>3548.75</v>
      </c>
      <c r="F13" s="53">
        <v>4768.6099999999997</v>
      </c>
    </row>
    <row r="14" spans="1:6" x14ac:dyDescent="0.3">
      <c r="A14" s="12" t="s">
        <v>24</v>
      </c>
      <c r="B14" s="5">
        <v>2502.4299999999998</v>
      </c>
      <c r="C14" s="5">
        <v>2496.59</v>
      </c>
      <c r="D14" s="5">
        <v>2526.59</v>
      </c>
      <c r="E14" s="24">
        <v>2500.59</v>
      </c>
      <c r="F14" s="53">
        <v>2500.59</v>
      </c>
    </row>
    <row r="15" spans="1:6" x14ac:dyDescent="0.3">
      <c r="A15" s="12" t="s">
        <v>1</v>
      </c>
      <c r="B15" s="5">
        <v>29911.599999999999</v>
      </c>
      <c r="C15" s="5">
        <v>28120.17</v>
      </c>
      <c r="D15" s="5">
        <v>29183.24</v>
      </c>
      <c r="E15" s="24">
        <v>34671.269999999997</v>
      </c>
      <c r="F15" s="53">
        <v>37155.69</v>
      </c>
    </row>
    <row r="16" spans="1:6" x14ac:dyDescent="0.3">
      <c r="A16" s="1" t="s">
        <v>26</v>
      </c>
      <c r="B16" s="5">
        <f>SUM(B6:B15)</f>
        <v>61266.79</v>
      </c>
      <c r="C16" s="5">
        <f>SUM(C6:C15)</f>
        <v>71989.05</v>
      </c>
      <c r="D16" s="5">
        <f>SUM(D6:D15)</f>
        <v>77127.540000000008</v>
      </c>
      <c r="E16" s="24">
        <f>SUM(E6:E15)</f>
        <v>72780.25</v>
      </c>
      <c r="F16" s="45">
        <f>SUM(F6:F15)</f>
        <v>71803.58</v>
      </c>
    </row>
    <row r="17" spans="1:6" x14ac:dyDescent="0.3">
      <c r="A17" s="1" t="s">
        <v>27</v>
      </c>
      <c r="B17" s="5">
        <v>61266.79</v>
      </c>
      <c r="C17" s="5">
        <v>71989.05</v>
      </c>
      <c r="D17" s="5">
        <v>77127.539999999994</v>
      </c>
      <c r="E17" s="24">
        <v>72780.25</v>
      </c>
      <c r="F17" s="53">
        <v>71803.58</v>
      </c>
    </row>
    <row r="18" spans="1:6" x14ac:dyDescent="0.3">
      <c r="A18" s="1" t="s">
        <v>28</v>
      </c>
      <c r="B18" s="5">
        <v>61266.79</v>
      </c>
      <c r="C18" s="5">
        <v>71989.05</v>
      </c>
      <c r="D18" s="5">
        <v>77127.539999999994</v>
      </c>
      <c r="E18" s="24">
        <v>72780.25</v>
      </c>
      <c r="F18" s="53">
        <v>71803.58</v>
      </c>
    </row>
    <row r="19" spans="1:6" x14ac:dyDescent="0.3">
      <c r="A19" s="1" t="s">
        <v>29</v>
      </c>
      <c r="B19" s="5"/>
      <c r="C19" s="5"/>
      <c r="D19" s="5"/>
      <c r="E19" s="1"/>
      <c r="F19" s="45"/>
    </row>
    <row r="20" spans="1:6" x14ac:dyDescent="0.3">
      <c r="A20" s="1" t="s">
        <v>30</v>
      </c>
      <c r="B20" s="5"/>
      <c r="C20" s="5"/>
      <c r="D20" s="5"/>
      <c r="E20" s="1"/>
      <c r="F20" s="45"/>
    </row>
    <row r="21" spans="1:6" x14ac:dyDescent="0.3">
      <c r="A21" s="1" t="s">
        <v>31</v>
      </c>
      <c r="B21" s="5">
        <v>53026.3</v>
      </c>
      <c r="C21" s="5">
        <v>61266.59</v>
      </c>
      <c r="D21" s="5">
        <v>71989.05</v>
      </c>
      <c r="E21" s="24">
        <v>77127.539999999994</v>
      </c>
      <c r="F21" s="53">
        <v>72780.25</v>
      </c>
    </row>
    <row r="22" spans="1:6" x14ac:dyDescent="0.3">
      <c r="A22" s="1" t="s">
        <v>11</v>
      </c>
      <c r="B22" s="5">
        <v>8240.2900000000009</v>
      </c>
      <c r="C22" s="5">
        <v>10722.46</v>
      </c>
      <c r="D22" s="5">
        <v>5138.49</v>
      </c>
      <c r="E22" s="25">
        <v>-4347.29</v>
      </c>
      <c r="F22" s="53">
        <v>-976.67</v>
      </c>
    </row>
    <row r="23" spans="1:6" x14ac:dyDescent="0.3">
      <c r="A23" s="1" t="s">
        <v>32</v>
      </c>
      <c r="B23" s="5">
        <v>61266.59</v>
      </c>
      <c r="C23" s="5">
        <v>71989.05</v>
      </c>
      <c r="D23" s="5">
        <f>SUM(D21:D22)</f>
        <v>77127.540000000008</v>
      </c>
      <c r="E23" s="3">
        <f>SUM(E21:E22)</f>
        <v>72780.25</v>
      </c>
      <c r="F23" s="45">
        <f>SUM(F21:F22)</f>
        <v>71803.58</v>
      </c>
    </row>
    <row r="24" spans="1:6" x14ac:dyDescent="0.3">
      <c r="A24" s="1" t="s">
        <v>33</v>
      </c>
      <c r="B24" s="5">
        <v>61266.59</v>
      </c>
      <c r="C24" s="5">
        <v>71989.05</v>
      </c>
      <c r="D24" s="5">
        <v>77127.539999999994</v>
      </c>
      <c r="E24" s="24">
        <v>72780.25</v>
      </c>
      <c r="F24" s="45">
        <v>71803.58</v>
      </c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B4" sqref="B4:D4"/>
    </sheetView>
  </sheetViews>
  <sheetFormatPr defaultRowHeight="14.4" x14ac:dyDescent="0.3"/>
  <cols>
    <col min="1" max="1" width="17.5546875" customWidth="1"/>
    <col min="2" max="2" width="17.5546875" style="2" customWidth="1"/>
    <col min="3" max="4" width="9.88671875" style="2" bestFit="1" customWidth="1"/>
  </cols>
  <sheetData>
    <row r="1" spans="1:5" x14ac:dyDescent="0.3">
      <c r="C1" s="2" t="s">
        <v>5</v>
      </c>
    </row>
    <row r="3" spans="1:5" x14ac:dyDescent="0.3">
      <c r="B3" s="4">
        <v>2013</v>
      </c>
      <c r="C3" s="4">
        <v>2014</v>
      </c>
      <c r="D3" s="4">
        <v>2015</v>
      </c>
      <c r="E3" s="4">
        <v>2016</v>
      </c>
    </row>
    <row r="4" spans="1:5" x14ac:dyDescent="0.3">
      <c r="A4" s="1" t="s">
        <v>0</v>
      </c>
      <c r="B4" s="3"/>
      <c r="C4" s="3"/>
      <c r="D4" s="3"/>
    </row>
    <row r="5" spans="1:5" x14ac:dyDescent="0.3">
      <c r="A5" s="1" t="s">
        <v>14</v>
      </c>
      <c r="B5" s="3">
        <v>40</v>
      </c>
      <c r="C5" s="3"/>
      <c r="D5" s="3"/>
    </row>
    <row r="6" spans="1:5" x14ac:dyDescent="0.3">
      <c r="A6" s="1" t="s">
        <v>6</v>
      </c>
      <c r="B6" s="3">
        <v>125.8</v>
      </c>
      <c r="C6" s="3">
        <v>45</v>
      </c>
      <c r="D6" s="3">
        <v>115</v>
      </c>
    </row>
    <row r="7" spans="1:5" x14ac:dyDescent="0.3">
      <c r="A7" s="1" t="s">
        <v>7</v>
      </c>
      <c r="B7" s="3">
        <v>20240</v>
      </c>
      <c r="C7" s="3">
        <v>35605.519999999997</v>
      </c>
      <c r="D7" s="3">
        <v>24803</v>
      </c>
    </row>
    <row r="8" spans="1:5" x14ac:dyDescent="0.3">
      <c r="A8" s="1" t="s">
        <v>8</v>
      </c>
      <c r="B8" s="3">
        <v>750</v>
      </c>
      <c r="C8" s="3">
        <v>483</v>
      </c>
      <c r="D8" s="3">
        <v>586</v>
      </c>
    </row>
    <row r="9" spans="1:5" x14ac:dyDescent="0.3">
      <c r="A9" s="1" t="s">
        <v>3</v>
      </c>
      <c r="B9" s="3">
        <v>1500</v>
      </c>
      <c r="C9" s="3">
        <v>853.5</v>
      </c>
      <c r="D9" s="3">
        <v>1114.5</v>
      </c>
    </row>
    <row r="10" spans="1:5" x14ac:dyDescent="0.3">
      <c r="A10" s="1" t="s">
        <v>9</v>
      </c>
      <c r="B10" s="3">
        <v>60</v>
      </c>
      <c r="C10" s="3">
        <v>1500</v>
      </c>
      <c r="D10" s="3">
        <v>1500</v>
      </c>
    </row>
    <row r="11" spans="1:5" x14ac:dyDescent="0.3">
      <c r="A11" s="1" t="s">
        <v>4</v>
      </c>
      <c r="B11" s="3">
        <v>9330</v>
      </c>
      <c r="C11" s="3">
        <v>20</v>
      </c>
      <c r="D11" s="3">
        <v>30</v>
      </c>
    </row>
    <row r="12" spans="1:5" x14ac:dyDescent="0.3">
      <c r="A12" s="1" t="s">
        <v>1</v>
      </c>
      <c r="B12" s="3">
        <v>75.45</v>
      </c>
      <c r="C12" s="3">
        <v>7500</v>
      </c>
      <c r="D12" s="3">
        <v>9335</v>
      </c>
    </row>
    <row r="13" spans="1:5" x14ac:dyDescent="0.3">
      <c r="A13" s="1" t="s">
        <v>10</v>
      </c>
      <c r="B13" s="3"/>
      <c r="C13" s="3">
        <v>55.88</v>
      </c>
      <c r="D13" s="3">
        <v>36.42</v>
      </c>
    </row>
    <row r="14" spans="1:5" x14ac:dyDescent="0.3">
      <c r="A14" s="1" t="s">
        <v>13</v>
      </c>
      <c r="B14" s="3">
        <f>SUM(B5:B13)</f>
        <v>32121.25</v>
      </c>
      <c r="C14" s="3">
        <f>SUM(C5:C13)</f>
        <v>46062.899999999994</v>
      </c>
      <c r="D14" s="3">
        <f>SUM(D5:D13)</f>
        <v>37519.919999999998</v>
      </c>
    </row>
    <row r="15" spans="1:5" x14ac:dyDescent="0.3">
      <c r="A15" s="1" t="s">
        <v>2</v>
      </c>
      <c r="B15" s="3"/>
      <c r="C15" s="3"/>
      <c r="D15" s="3"/>
    </row>
    <row r="16" spans="1:5" x14ac:dyDescent="0.3">
      <c r="A16" s="1" t="s">
        <v>6</v>
      </c>
      <c r="B16" s="3">
        <v>595.4</v>
      </c>
      <c r="C16" s="3" t="s">
        <v>5</v>
      </c>
      <c r="D16" s="3">
        <v>95.4</v>
      </c>
    </row>
    <row r="17" spans="1:4" x14ac:dyDescent="0.3">
      <c r="A17" s="1" t="s">
        <v>7</v>
      </c>
      <c r="B17" s="3">
        <v>14208.01</v>
      </c>
      <c r="C17" s="3">
        <v>27166.89</v>
      </c>
      <c r="D17" s="3">
        <v>27072.36</v>
      </c>
    </row>
    <row r="18" spans="1:4" x14ac:dyDescent="0.3">
      <c r="A18" s="1" t="s">
        <v>8</v>
      </c>
      <c r="B18" s="3">
        <v>507.44</v>
      </c>
      <c r="C18" s="3">
        <v>1000</v>
      </c>
      <c r="D18" s="3">
        <v>1500</v>
      </c>
    </row>
    <row r="19" spans="1:4" x14ac:dyDescent="0.3">
      <c r="A19" s="1" t="s">
        <v>3</v>
      </c>
      <c r="B19" s="3">
        <v>6149.18</v>
      </c>
      <c r="C19" s="3">
        <v>3586.28</v>
      </c>
      <c r="D19" s="3">
        <v>2213.67</v>
      </c>
    </row>
    <row r="20" spans="1:4" ht="17.100000000000001" customHeight="1" x14ac:dyDescent="0.3">
      <c r="A20" s="1" t="s">
        <v>9</v>
      </c>
      <c r="B20" s="3">
        <v>1500</v>
      </c>
      <c r="C20" s="3">
        <v>1500</v>
      </c>
      <c r="D20" s="3">
        <v>1500</v>
      </c>
    </row>
    <row r="21" spans="1:4" x14ac:dyDescent="0.3">
      <c r="A21" s="1" t="s">
        <v>4</v>
      </c>
      <c r="B21" s="3">
        <v>79</v>
      </c>
      <c r="C21" s="3">
        <v>25.84</v>
      </c>
      <c r="D21" s="3"/>
    </row>
    <row r="22" spans="1:4" x14ac:dyDescent="0.3">
      <c r="A22" s="1" t="s">
        <v>1</v>
      </c>
      <c r="B22" s="3">
        <v>841.93</v>
      </c>
      <c r="C22" s="3">
        <v>2061.4299999999998</v>
      </c>
      <c r="D22" s="3"/>
    </row>
    <row r="23" spans="1:4" x14ac:dyDescent="0.3">
      <c r="A23" s="1" t="s">
        <v>12</v>
      </c>
      <c r="B23" s="3">
        <f>SUM(B16:B22)</f>
        <v>23880.959999999999</v>
      </c>
      <c r="C23" s="3">
        <f>SUM(C16:C22)</f>
        <v>35340.439999999995</v>
      </c>
      <c r="D23" s="3">
        <f>SUM(D16:D22)</f>
        <v>32381.43</v>
      </c>
    </row>
    <row r="24" spans="1:4" x14ac:dyDescent="0.3">
      <c r="A24" s="1" t="s">
        <v>11</v>
      </c>
      <c r="B24" s="3">
        <f>+B14-B23</f>
        <v>8240.2900000000009</v>
      </c>
      <c r="C24" s="3">
        <f>+C14-C23</f>
        <v>10722.46</v>
      </c>
      <c r="D24" s="3">
        <f>+D14-D23</f>
        <v>5138.489999999998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workbookViewId="0">
      <selection activeCell="B4" sqref="B4:C4"/>
    </sheetView>
  </sheetViews>
  <sheetFormatPr defaultRowHeight="12" x14ac:dyDescent="0.25"/>
  <cols>
    <col min="1" max="1" width="8.88671875" style="28" customWidth="1"/>
    <col min="2" max="3" width="8.88671875" style="34" customWidth="1"/>
    <col min="4" max="4" width="13.21875" style="29" customWidth="1"/>
    <col min="5" max="5" width="8.88671875" style="29" customWidth="1"/>
    <col min="6" max="7" width="8.88671875" style="34" customWidth="1"/>
    <col min="8" max="8" width="12.44140625" style="29" customWidth="1"/>
    <col min="9" max="9" width="9.44140625" style="29" customWidth="1"/>
    <col min="10" max="11" width="8.88671875" style="28" customWidth="1"/>
    <col min="12" max="12" width="11.88671875" style="29" customWidth="1"/>
    <col min="13" max="13" width="12.44140625" style="28" customWidth="1"/>
    <col min="14" max="15" width="8.88671875" style="54"/>
    <col min="16" max="16" width="11.44140625" style="54" customWidth="1"/>
    <col min="17" max="16384" width="8.88671875" style="28"/>
  </cols>
  <sheetData>
    <row r="1" spans="1:16" ht="15.6" customHeight="1" x14ac:dyDescent="0.25">
      <c r="A1" s="75" t="s">
        <v>16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15.6" customHeight="1" x14ac:dyDescent="0.25">
      <c r="A2" s="75" t="s">
        <v>36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ht="15.6" customHeight="1" x14ac:dyDescent="0.25">
      <c r="A3" s="77" t="s">
        <v>39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6" ht="48" x14ac:dyDescent="0.25">
      <c r="A4" s="11"/>
      <c r="B4" s="84">
        <v>2013</v>
      </c>
      <c r="C4" s="84">
        <v>2014</v>
      </c>
      <c r="D4" s="30" t="s">
        <v>37</v>
      </c>
      <c r="E4" s="30"/>
      <c r="F4" s="84">
        <v>2014</v>
      </c>
      <c r="G4" s="84">
        <v>2015</v>
      </c>
      <c r="H4" s="30" t="s">
        <v>37</v>
      </c>
      <c r="I4" s="30"/>
      <c r="J4" s="83">
        <v>2015</v>
      </c>
      <c r="K4" s="83">
        <v>2016</v>
      </c>
      <c r="L4" s="30" t="s">
        <v>37</v>
      </c>
      <c r="M4" s="30"/>
      <c r="N4" s="82">
        <v>2016</v>
      </c>
      <c r="O4" s="82">
        <v>2017</v>
      </c>
      <c r="P4" s="56" t="s">
        <v>37</v>
      </c>
    </row>
    <row r="5" spans="1:16" x14ac:dyDescent="0.25">
      <c r="A5" s="11" t="s">
        <v>0</v>
      </c>
      <c r="B5" s="26" t="s">
        <v>5</v>
      </c>
      <c r="C5" s="26" t="s">
        <v>5</v>
      </c>
      <c r="D5" s="31" t="s">
        <v>5</v>
      </c>
      <c r="E5" s="11" t="s">
        <v>0</v>
      </c>
      <c r="F5" s="26" t="s">
        <v>5</v>
      </c>
      <c r="G5" s="26" t="s">
        <v>5</v>
      </c>
      <c r="H5" s="31"/>
      <c r="I5" s="11" t="s">
        <v>0</v>
      </c>
      <c r="J5" s="26" t="s">
        <v>5</v>
      </c>
      <c r="K5" s="11"/>
      <c r="L5" s="31"/>
      <c r="M5" s="11" t="s">
        <v>0</v>
      </c>
      <c r="N5" s="55" t="s">
        <v>5</v>
      </c>
      <c r="O5" s="55"/>
      <c r="P5" s="55"/>
    </row>
    <row r="6" spans="1:16" x14ac:dyDescent="0.25">
      <c r="A6" s="11" t="s">
        <v>7</v>
      </c>
      <c r="B6" s="26">
        <v>20240</v>
      </c>
      <c r="C6" s="26">
        <v>35605.519999999997</v>
      </c>
      <c r="D6" s="31">
        <f t="shared" ref="D6:D11" si="0">+C6-B6</f>
        <v>15365.519999999997</v>
      </c>
      <c r="E6" s="11" t="s">
        <v>7</v>
      </c>
      <c r="F6" s="26">
        <v>35605.519999999997</v>
      </c>
      <c r="G6" s="26">
        <v>24803</v>
      </c>
      <c r="H6" s="31">
        <f t="shared" ref="H6:H11" si="1">+G6-F6</f>
        <v>-10802.519999999997</v>
      </c>
      <c r="I6" s="11" t="s">
        <v>7</v>
      </c>
      <c r="J6" s="26">
        <v>24803</v>
      </c>
      <c r="K6" s="32">
        <v>18628.95</v>
      </c>
      <c r="L6" s="31">
        <f t="shared" ref="L6:L11" si="2">+K6-J6</f>
        <v>-6174.0499999999993</v>
      </c>
      <c r="M6" s="11" t="s">
        <v>7</v>
      </c>
      <c r="N6" s="57">
        <v>18628.95</v>
      </c>
      <c r="O6" s="57">
        <v>19739.54</v>
      </c>
      <c r="P6" s="55">
        <f t="shared" ref="P6:P11" si="3">+O6-N6</f>
        <v>1110.5900000000001</v>
      </c>
    </row>
    <row r="7" spans="1:16" x14ac:dyDescent="0.25">
      <c r="A7" s="11" t="s">
        <v>13</v>
      </c>
      <c r="B7" s="26">
        <f>SUM(B6:B6)</f>
        <v>20240</v>
      </c>
      <c r="C7" s="26">
        <f>SUM(C6:C6)</f>
        <v>35605.519999999997</v>
      </c>
      <c r="D7" s="31">
        <f t="shared" si="0"/>
        <v>15365.519999999997</v>
      </c>
      <c r="E7" s="11" t="s">
        <v>13</v>
      </c>
      <c r="F7" s="26">
        <f>SUM(F6:F6)</f>
        <v>35605.519999999997</v>
      </c>
      <c r="G7" s="26">
        <f>SUM(G6:G6)</f>
        <v>24803</v>
      </c>
      <c r="H7" s="31">
        <f t="shared" si="1"/>
        <v>-10802.519999999997</v>
      </c>
      <c r="I7" s="11" t="s">
        <v>13</v>
      </c>
      <c r="J7" s="26">
        <f>SUM(J6:J6)</f>
        <v>24803</v>
      </c>
      <c r="K7" s="31">
        <f>SUM(K6:K6)</f>
        <v>18628.95</v>
      </c>
      <c r="L7" s="31">
        <f t="shared" si="2"/>
        <v>-6174.0499999999993</v>
      </c>
      <c r="M7" s="11" t="s">
        <v>13</v>
      </c>
      <c r="N7" s="55">
        <f>SUM(N6:N6)</f>
        <v>18628.95</v>
      </c>
      <c r="O7" s="55">
        <f>SUM(O6:O6)</f>
        <v>19739.54</v>
      </c>
      <c r="P7" s="55">
        <f t="shared" si="3"/>
        <v>1110.5900000000001</v>
      </c>
    </row>
    <row r="8" spans="1:16" x14ac:dyDescent="0.25">
      <c r="A8" s="11" t="s">
        <v>2</v>
      </c>
      <c r="B8" s="26"/>
      <c r="C8" s="26"/>
      <c r="D8" s="31" t="s">
        <v>5</v>
      </c>
      <c r="E8" s="11" t="s">
        <v>2</v>
      </c>
      <c r="F8" s="26"/>
      <c r="G8" s="26"/>
      <c r="H8" s="31">
        <f t="shared" si="1"/>
        <v>0</v>
      </c>
      <c r="I8" s="11" t="s">
        <v>2</v>
      </c>
      <c r="J8" s="26"/>
      <c r="K8" s="31"/>
      <c r="L8" s="31">
        <f t="shared" si="2"/>
        <v>0</v>
      </c>
      <c r="M8" s="11" t="s">
        <v>2</v>
      </c>
      <c r="N8" s="55"/>
      <c r="O8" s="55"/>
      <c r="P8" s="55">
        <f t="shared" si="3"/>
        <v>0</v>
      </c>
    </row>
    <row r="9" spans="1:16" x14ac:dyDescent="0.25">
      <c r="A9" s="11" t="s">
        <v>7</v>
      </c>
      <c r="B9" s="26">
        <v>14208.01</v>
      </c>
      <c r="C9" s="26">
        <v>27166.89</v>
      </c>
      <c r="D9" s="31">
        <f t="shared" si="0"/>
        <v>12958.88</v>
      </c>
      <c r="E9" s="11" t="s">
        <v>7</v>
      </c>
      <c r="F9" s="26">
        <v>27166.89</v>
      </c>
      <c r="G9" s="26">
        <v>27072.36</v>
      </c>
      <c r="H9" s="31">
        <f t="shared" si="1"/>
        <v>-94.529999999998836</v>
      </c>
      <c r="I9" s="11" t="s">
        <v>7</v>
      </c>
      <c r="J9" s="26">
        <v>27072.36</v>
      </c>
      <c r="K9" s="31">
        <v>24101.61</v>
      </c>
      <c r="L9" s="31">
        <f t="shared" si="2"/>
        <v>-2970.75</v>
      </c>
      <c r="M9" s="11" t="s">
        <v>7</v>
      </c>
      <c r="N9" s="55">
        <v>24101.61</v>
      </c>
      <c r="O9" s="55">
        <v>23557.59</v>
      </c>
      <c r="P9" s="55">
        <f t="shared" si="3"/>
        <v>-544.02000000000044</v>
      </c>
    </row>
    <row r="10" spans="1:16" x14ac:dyDescent="0.25">
      <c r="A10" s="11" t="s">
        <v>12</v>
      </c>
      <c r="B10" s="26">
        <f>SUM(B9:B9)</f>
        <v>14208.01</v>
      </c>
      <c r="C10" s="26">
        <f>SUM(C9:C9)</f>
        <v>27166.89</v>
      </c>
      <c r="D10" s="31">
        <f t="shared" si="0"/>
        <v>12958.88</v>
      </c>
      <c r="E10" s="11" t="s">
        <v>12</v>
      </c>
      <c r="F10" s="26">
        <f>SUM(F9:F9)</f>
        <v>27166.89</v>
      </c>
      <c r="G10" s="26">
        <f>SUM(G9:G9)</f>
        <v>27072.36</v>
      </c>
      <c r="H10" s="31">
        <f>+G10-F10</f>
        <v>-94.529999999998836</v>
      </c>
      <c r="I10" s="11" t="s">
        <v>12</v>
      </c>
      <c r="J10" s="26">
        <f>SUM(J9:J9)</f>
        <v>27072.36</v>
      </c>
      <c r="K10" s="31">
        <f>SUM(K9:K9)</f>
        <v>24101.61</v>
      </c>
      <c r="L10" s="31">
        <f t="shared" si="2"/>
        <v>-2970.75</v>
      </c>
      <c r="M10" s="11" t="s">
        <v>12</v>
      </c>
      <c r="N10" s="55">
        <f>SUM(N9:N9)</f>
        <v>24101.61</v>
      </c>
      <c r="O10" s="55">
        <f>SUM(O9:O9)</f>
        <v>23557.59</v>
      </c>
      <c r="P10" s="55">
        <f t="shared" si="3"/>
        <v>-544.02000000000044</v>
      </c>
    </row>
    <row r="11" spans="1:16" x14ac:dyDescent="0.25">
      <c r="A11" s="60" t="s">
        <v>11</v>
      </c>
      <c r="B11" s="33">
        <f>+B7-B10</f>
        <v>6031.99</v>
      </c>
      <c r="C11" s="33">
        <f>+C7-C10</f>
        <v>8438.6299999999974</v>
      </c>
      <c r="D11" s="31">
        <f t="shared" si="0"/>
        <v>2406.6399999999976</v>
      </c>
      <c r="E11" s="60" t="s">
        <v>11</v>
      </c>
      <c r="F11" s="33">
        <f>+F7-F10</f>
        <v>8438.6299999999974</v>
      </c>
      <c r="G11" s="36">
        <f>+G7-G10</f>
        <v>-2269.3600000000006</v>
      </c>
      <c r="H11" s="31">
        <f t="shared" si="1"/>
        <v>-10707.989999999998</v>
      </c>
      <c r="I11" s="60" t="s">
        <v>11</v>
      </c>
      <c r="J11" s="36">
        <f>+J7-J10</f>
        <v>-2269.3600000000006</v>
      </c>
      <c r="K11" s="36">
        <f>+K7-K10</f>
        <v>-5472.66</v>
      </c>
      <c r="L11" s="31">
        <f t="shared" si="2"/>
        <v>-3203.2999999999993</v>
      </c>
      <c r="M11" s="60" t="s">
        <v>11</v>
      </c>
      <c r="N11" s="58">
        <f>+N7-N10</f>
        <v>-5472.66</v>
      </c>
      <c r="O11" s="58">
        <f>+O7-O10</f>
        <v>-3818.0499999999993</v>
      </c>
      <c r="P11" s="59">
        <f t="shared" si="3"/>
        <v>1654.6100000000006</v>
      </c>
    </row>
  </sheetData>
  <mergeCells count="3">
    <mergeCell ref="A1:P1"/>
    <mergeCell ref="A2:P2"/>
    <mergeCell ref="A3:P3"/>
  </mergeCells>
  <pageMargins left="0.25" right="0.25" top="0.5" bottom="0.5" header="0.3" footer="0.3"/>
  <pageSetup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E13" sqref="E13"/>
    </sheetView>
  </sheetViews>
  <sheetFormatPr defaultRowHeight="14.4" x14ac:dyDescent="0.3"/>
  <cols>
    <col min="1" max="1" width="22.5546875" customWidth="1"/>
    <col min="2" max="4" width="9.88671875" customWidth="1"/>
    <col min="5" max="5" width="9.5546875" customWidth="1"/>
    <col min="6" max="6" width="11.77734375" customWidth="1"/>
  </cols>
  <sheetData>
    <row r="1" spans="1:6" x14ac:dyDescent="0.3">
      <c r="A1" s="80" t="s">
        <v>35</v>
      </c>
      <c r="B1" s="80"/>
      <c r="C1" s="80"/>
      <c r="D1" s="80"/>
      <c r="E1" s="80"/>
      <c r="F1" s="80"/>
    </row>
    <row r="2" spans="1:6" x14ac:dyDescent="0.3">
      <c r="A2" s="81" t="s">
        <v>40</v>
      </c>
      <c r="B2" s="81"/>
      <c r="C2" s="81"/>
      <c r="D2" s="81"/>
      <c r="E2" s="81"/>
      <c r="F2" s="81"/>
    </row>
    <row r="3" spans="1:6" x14ac:dyDescent="0.3">
      <c r="A3" s="64"/>
      <c r="B3" s="62"/>
      <c r="C3" s="62"/>
      <c r="D3" s="62"/>
      <c r="E3" s="62"/>
      <c r="F3" s="63"/>
    </row>
    <row r="4" spans="1:6" x14ac:dyDescent="0.3">
      <c r="A4" s="61" t="s">
        <v>5</v>
      </c>
      <c r="B4" s="79" t="s">
        <v>19</v>
      </c>
      <c r="C4" s="79"/>
      <c r="D4" s="79"/>
      <c r="E4" s="40"/>
      <c r="F4" s="40"/>
    </row>
    <row r="5" spans="1:6" x14ac:dyDescent="0.3">
      <c r="A5" s="18" t="s">
        <v>21</v>
      </c>
      <c r="B5" s="37"/>
      <c r="C5" s="37"/>
      <c r="D5" s="37"/>
      <c r="E5" s="37"/>
      <c r="F5" s="1"/>
    </row>
    <row r="6" spans="1:6" x14ac:dyDescent="0.3">
      <c r="A6" s="18" t="s">
        <v>20</v>
      </c>
      <c r="B6" s="17">
        <v>41364</v>
      </c>
      <c r="C6" s="17">
        <v>41729</v>
      </c>
      <c r="D6" s="23">
        <v>42094</v>
      </c>
      <c r="E6" s="17">
        <v>42460</v>
      </c>
      <c r="F6" s="17">
        <v>42825</v>
      </c>
    </row>
    <row r="7" spans="1:6" x14ac:dyDescent="0.3">
      <c r="A7" s="12" t="s">
        <v>25</v>
      </c>
      <c r="B7" s="5">
        <v>11964.5</v>
      </c>
      <c r="C7" s="5">
        <v>21633.13</v>
      </c>
      <c r="D7" s="5">
        <v>19363.77</v>
      </c>
      <c r="E7" s="24">
        <v>13891.12</v>
      </c>
      <c r="F7" s="24">
        <v>10073.07</v>
      </c>
    </row>
    <row r="8" spans="1:6" x14ac:dyDescent="0.3">
      <c r="A8" s="1" t="s">
        <v>26</v>
      </c>
      <c r="B8" s="5">
        <f>SUM(B7:B7)</f>
        <v>11964.5</v>
      </c>
      <c r="C8" s="5">
        <f>SUM(C7:C7)</f>
        <v>21633.13</v>
      </c>
      <c r="D8" s="5">
        <f>SUM(D7:D7)</f>
        <v>19363.77</v>
      </c>
      <c r="E8" s="24">
        <f>SUM(E7:E7)</f>
        <v>13891.12</v>
      </c>
      <c r="F8" s="24">
        <f>SUM(F7:F7)</f>
        <v>10073.07</v>
      </c>
    </row>
    <row r="9" spans="1:6" x14ac:dyDescent="0.3">
      <c r="A9" s="1" t="s">
        <v>27</v>
      </c>
      <c r="B9" s="5">
        <f t="shared" ref="B9:B10" si="0">SUM(B8:B8)</f>
        <v>11964.5</v>
      </c>
      <c r="C9" s="5">
        <f t="shared" ref="C9:C10" si="1">SUM(C8:C8)</f>
        <v>21633.13</v>
      </c>
      <c r="D9" s="5">
        <f t="shared" ref="D9:D10" si="2">SUM(D8:D8)</f>
        <v>19363.77</v>
      </c>
      <c r="E9" s="24">
        <f t="shared" ref="E9:F10" si="3">SUM(E8:E8)</f>
        <v>13891.12</v>
      </c>
      <c r="F9" s="24">
        <f t="shared" si="3"/>
        <v>10073.07</v>
      </c>
    </row>
    <row r="10" spans="1:6" x14ac:dyDescent="0.3">
      <c r="A10" s="1" t="s">
        <v>28</v>
      </c>
      <c r="B10" s="5">
        <f t="shared" si="0"/>
        <v>11964.5</v>
      </c>
      <c r="C10" s="5">
        <f t="shared" si="1"/>
        <v>21633.13</v>
      </c>
      <c r="D10" s="5">
        <f t="shared" si="2"/>
        <v>19363.77</v>
      </c>
      <c r="E10" s="24">
        <f t="shared" si="3"/>
        <v>13891.12</v>
      </c>
      <c r="F10" s="24">
        <f t="shared" si="3"/>
        <v>10073.07</v>
      </c>
    </row>
    <row r="11" spans="1:6" x14ac:dyDescent="0.3">
      <c r="A11" s="10" t="s">
        <v>29</v>
      </c>
      <c r="B11" s="5"/>
      <c r="C11" s="5"/>
      <c r="D11" s="5"/>
      <c r="E11" s="1"/>
      <c r="F11" s="1"/>
    </row>
    <row r="12" spans="1:6" x14ac:dyDescent="0.3">
      <c r="A12" s="1" t="s">
        <v>30</v>
      </c>
      <c r="B12" s="5"/>
      <c r="C12" s="5"/>
      <c r="D12" s="5"/>
      <c r="E12" s="1"/>
      <c r="F12" s="1"/>
    </row>
    <row r="13" spans="1:6" x14ac:dyDescent="0.3">
      <c r="A13" s="1" t="s">
        <v>31</v>
      </c>
      <c r="B13" s="35">
        <f>+B10-B14</f>
        <v>5932.5</v>
      </c>
      <c r="C13" s="35">
        <f>+C10-C14</f>
        <v>13194.130000000001</v>
      </c>
      <c r="D13" s="35">
        <f>+D10-D14</f>
        <v>21632.77</v>
      </c>
      <c r="E13" s="24">
        <f>+E10-E14</f>
        <v>19364.120000000003</v>
      </c>
      <c r="F13" s="24">
        <f>+F10-F14</f>
        <v>13891.119999999999</v>
      </c>
    </row>
    <row r="14" spans="1:6" x14ac:dyDescent="0.3">
      <c r="A14" s="1" t="s">
        <v>11</v>
      </c>
      <c r="B14" s="5">
        <v>6032</v>
      </c>
      <c r="C14" s="5">
        <v>8439</v>
      </c>
      <c r="D14" s="15">
        <v>-2269</v>
      </c>
      <c r="E14" s="25">
        <v>-5473</v>
      </c>
      <c r="F14" s="25">
        <v>-3818.05</v>
      </c>
    </row>
    <row r="15" spans="1:6" x14ac:dyDescent="0.3">
      <c r="A15" s="1" t="s">
        <v>32</v>
      </c>
      <c r="B15" s="5">
        <f>SUM(B13:B14)</f>
        <v>11964.5</v>
      </c>
      <c r="C15" s="5">
        <f>SUM(C13:C14)</f>
        <v>21633.13</v>
      </c>
      <c r="D15" s="5">
        <f>SUM(D13:D14)</f>
        <v>19363.77</v>
      </c>
      <c r="E15" s="3">
        <f>SUM(E13:E14)</f>
        <v>13891.120000000003</v>
      </c>
      <c r="F15" s="3">
        <f>SUM(F13:F14)</f>
        <v>10073.07</v>
      </c>
    </row>
    <row r="16" spans="1:6" x14ac:dyDescent="0.3">
      <c r="A16" s="1" t="s">
        <v>33</v>
      </c>
      <c r="B16" s="43">
        <v>11965</v>
      </c>
      <c r="C16" s="5">
        <v>21633</v>
      </c>
      <c r="D16" s="5">
        <v>19364</v>
      </c>
      <c r="E16" s="3">
        <v>13891</v>
      </c>
      <c r="F16" s="3">
        <f>+F13+F14</f>
        <v>10073.07</v>
      </c>
    </row>
    <row r="17" spans="2:2" x14ac:dyDescent="0.3">
      <c r="B17" t="s">
        <v>5</v>
      </c>
    </row>
    <row r="18" spans="2:2" x14ac:dyDescent="0.3">
      <c r="B18" t="s">
        <v>5</v>
      </c>
    </row>
  </sheetData>
  <mergeCells count="3">
    <mergeCell ref="B4:D4"/>
    <mergeCell ref="A1:F1"/>
    <mergeCell ref="A2:F2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A12" sqref="A12:XFD12"/>
    </sheetView>
  </sheetViews>
  <sheetFormatPr defaultRowHeight="13.8" x14ac:dyDescent="0.3"/>
  <cols>
    <col min="1" max="1" width="4.21875" style="67" customWidth="1"/>
    <col min="2" max="2" width="83.88671875" style="67" customWidth="1"/>
    <col min="3" max="16384" width="8.88671875" style="67"/>
  </cols>
  <sheetData>
    <row r="1" spans="1:9" x14ac:dyDescent="0.3">
      <c r="B1" s="68" t="s">
        <v>42</v>
      </c>
      <c r="C1" s="68"/>
      <c r="D1" s="68"/>
      <c r="E1" s="68"/>
      <c r="F1" s="68"/>
      <c r="G1" s="68"/>
      <c r="H1" s="68"/>
      <c r="I1" s="68"/>
    </row>
    <row r="2" spans="1:9" x14ac:dyDescent="0.3">
      <c r="A2" s="67">
        <v>1</v>
      </c>
      <c r="B2" s="86" t="s">
        <v>50</v>
      </c>
    </row>
    <row r="3" spans="1:9" x14ac:dyDescent="0.3">
      <c r="B3" s="86" t="s">
        <v>51</v>
      </c>
    </row>
    <row r="4" spans="1:9" ht="27.6" x14ac:dyDescent="0.3">
      <c r="B4" s="87" t="s">
        <v>43</v>
      </c>
    </row>
    <row r="5" spans="1:9" ht="27.6" x14ac:dyDescent="0.3">
      <c r="A5" s="67">
        <v>2</v>
      </c>
      <c r="B5" s="87" t="s">
        <v>44</v>
      </c>
    </row>
    <row r="6" spans="1:9" x14ac:dyDescent="0.3">
      <c r="A6" s="67">
        <v>3</v>
      </c>
      <c r="B6" s="86" t="s">
        <v>52</v>
      </c>
    </row>
    <row r="7" spans="1:9" x14ac:dyDescent="0.3">
      <c r="A7" s="67">
        <v>4</v>
      </c>
      <c r="B7" s="88" t="s">
        <v>45</v>
      </c>
    </row>
    <row r="8" spans="1:9" x14ac:dyDescent="0.3">
      <c r="A8" s="67">
        <v>5</v>
      </c>
      <c r="B8" s="88" t="s">
        <v>46</v>
      </c>
    </row>
    <row r="9" spans="1:9" x14ac:dyDescent="0.3">
      <c r="A9" s="67">
        <v>6</v>
      </c>
      <c r="B9" s="88" t="s">
        <v>47</v>
      </c>
    </row>
    <row r="10" spans="1:9" x14ac:dyDescent="0.3">
      <c r="A10" s="85" t="s">
        <v>5</v>
      </c>
      <c r="B10" s="88" t="s">
        <v>48</v>
      </c>
    </row>
    <row r="11" spans="1:9" ht="27.6" x14ac:dyDescent="0.3">
      <c r="A11" s="85" t="s">
        <v>5</v>
      </c>
      <c r="B11" s="87" t="s">
        <v>49</v>
      </c>
    </row>
    <row r="21" spans="4:4" x14ac:dyDescent="0.3">
      <c r="D21" s="85" t="s">
        <v>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Complete 5 Yr Inc Statement</vt:lpstr>
      <vt:lpstr>5 Yrs Inc St without FEI JR YR</vt:lpstr>
      <vt:lpstr>Balance Sheet 5 yr comparison</vt:lpstr>
      <vt:lpstr>Worksheet</vt:lpstr>
      <vt:lpstr> FEI JR YR Income St</vt:lpstr>
      <vt:lpstr>FEI JR YR Bal Sh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Nettie A. Olsen</dc:creator>
  <cp:lastModifiedBy>Henry Harper</cp:lastModifiedBy>
  <cp:lastPrinted>2017-08-04T00:54:57Z</cp:lastPrinted>
  <dcterms:created xsi:type="dcterms:W3CDTF">2015-07-14T22:39:42Z</dcterms:created>
  <dcterms:modified xsi:type="dcterms:W3CDTF">2017-08-04T12:35:28Z</dcterms:modified>
</cp:coreProperties>
</file>